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rediti c.capitale al 31.12.202" sheetId="1" r:id="rId1"/>
    <sheet name="Riepilogo c.capitale al 31.12.2" sheetId="2" r:id="rId2"/>
  </sheets>
  <definedNames>
    <definedName name="_xlnm.Print_Area" localSheetId="0">'crediti c.capitale al 31.12.202'!$B$1:$J$127</definedName>
    <definedName name="_xlnm.Print_Area" localSheetId="1">'Riepilogo c.capitale al 31.12.2'!$B$3:$H$23</definedName>
    <definedName name="Excel_BuiltIn_Print_Area" localSheetId="0">'crediti c.capitale al 31.12.202'!$B$1:$J$127</definedName>
    <definedName name="Excel_BuiltIn_Print_Area" localSheetId="1">'Riepilogo c.capitale al 31.12.2'!$B$3:$H$23</definedName>
  </definedNames>
  <calcPr calcMode="manual" fullCalcOnLoad="1"/>
</workbook>
</file>

<file path=xl/sharedStrings.xml><?xml version="1.0" encoding="utf-8"?>
<sst xmlns="http://schemas.openxmlformats.org/spreadsheetml/2006/main" count="269" uniqueCount="145">
  <si>
    <t>ASSEGNAZIONE</t>
  </si>
  <si>
    <t>INCASSI</t>
  </si>
  <si>
    <t>CREDITO RESIDUO</t>
  </si>
  <si>
    <t>N° Prog.
Credito</t>
  </si>
  <si>
    <t xml:space="preserve">anno di assegnazione
</t>
  </si>
  <si>
    <t>estremi n° DGR/determinaz.
(numero-codice settore)</t>
  </si>
  <si>
    <t>oggetto provvedimento regionale</t>
  </si>
  <si>
    <t>Importo assegnato</t>
  </si>
  <si>
    <t>importi incassati prima del 2021</t>
  </si>
  <si>
    <t>importo incassato 
Nel 2021</t>
  </si>
  <si>
    <t>Totale incassi per singolo provvedimento</t>
  </si>
  <si>
    <t>CREDITO RESIDUO AL 31.12.2020</t>
  </si>
  <si>
    <t>CREDITO RESIDUO AL 31.12.2021</t>
  </si>
  <si>
    <t>A</t>
  </si>
  <si>
    <t>B</t>
  </si>
  <si>
    <t>C</t>
  </si>
  <si>
    <t>D=B+C</t>
  </si>
  <si>
    <t>E=A-B</t>
  </si>
  <si>
    <t>F=A-D</t>
  </si>
  <si>
    <t>TOTALE</t>
  </si>
  <si>
    <t>2011 e retro</t>
  </si>
  <si>
    <t>RIEPILOGO ASSEGNAZIONI CONTRIBUTI CONTO CAPITALE (finanziamenti per investimenti)</t>
  </si>
  <si>
    <t>totale crediti
per anno</t>
  </si>
  <si>
    <t>Anno contributo assegnato</t>
  </si>
  <si>
    <t>Quadratura con Stato patrimoniale</t>
  </si>
  <si>
    <t>Regione per trasferimenti c/capitale entro l'anno</t>
  </si>
  <si>
    <t>DIFFERENZA</t>
  </si>
  <si>
    <t>Celle da compilare</t>
  </si>
  <si>
    <t>D.G.R. 11-1193 del 3.04.2020</t>
  </si>
  <si>
    <t>D.G.R. 7-1492 del 12.06.2020</t>
  </si>
  <si>
    <t>D.L. 17.03.2020, n.18 Attuazione dell’art. 4 “Disciplina delle aree sanitarie temporanee”. Approvazione piani degli interventi straordinari delle Aziende Sanitarie Regionali per l’emergenza Covid-19.. (2 apparecchi RX portatili)</t>
  </si>
  <si>
    <t>Emergenza da COVID-19.Approvazione piano straordinario di riorganizzazione delle rete ospedaliera…CASALE DEA</t>
  </si>
  <si>
    <t>Emergenza da COVID-19.Approvazione piano straordinario di riorganizzazione delle rete ospedaliera…TOTONA DEA</t>
  </si>
  <si>
    <t>Emergenza da COVID-19.Approvazione piano straordinario di riorganizzazione delle rete ospedaliera…NOVI DEA</t>
  </si>
  <si>
    <t>Emergenza da COVID-19.Approvazione piano straordinario di riorganizzazione delle rete ospedaliera…ACQUI DEA</t>
  </si>
  <si>
    <t>Emergenza da COVID-19.Approvazione piano straordinario di riorganizzazione delle rete ospedaliera…CASALE PRONTO SOCCORSO</t>
  </si>
  <si>
    <t>Emergenza da COVID-19.Approvazione piano straordinario di riorganizzazione delle rete ospedaliera…TORTONA PRONTO SOCCORSO</t>
  </si>
  <si>
    <t>Emergenza da COVID-19.Approvazione piano straordinario di riorganizzazione delle rete ospedaliera…NOVI PRONTO SOCCORSO</t>
  </si>
  <si>
    <t>Emergenza da COVID-19.Approvazione piano straordinario di riorganizzazione delle rete ospedaliera…ACQUI PRONTO SOCCORSO</t>
  </si>
  <si>
    <t>Emergenza da COVID-19.Approvazione piano straordinario di riorganizzazione delle rete ospedaliera…OVADA PRONTO SOCCORSO</t>
  </si>
  <si>
    <t>D.G.R. 13-1097 del 6.03.2020</t>
  </si>
  <si>
    <t>D.G.R n.2-3900 del 8.09.2016</t>
  </si>
  <si>
    <t>Programma di investimenti ex art. 20, Legge n. 67/1988 - Adeguamento alla normativa antincendio. Risorse assegnate con Delibera CIPE n. 16/ dell' 8 marzo 2013. Riparto a favore delle Aziende Sanitarie Regionali di complessivi euro 7.119.668,28. (72Z)</t>
  </si>
  <si>
    <t>DCR250-32638 del 22.10.2013</t>
  </si>
  <si>
    <t>Prog.per la realizzazione delle strutture sanitarie extra osped.per il superamento degli ospedali psichiatrici giudiziari  (72T)</t>
  </si>
  <si>
    <t>Det.922/DB2000.9 del 15.11.2013</t>
  </si>
  <si>
    <t>Contrib.per aqcquisto dispositivo tecnonlogicamente  avanzato paziente R.M.G.  (7LF)</t>
  </si>
  <si>
    <t>Det. 933 Dir.DB2000 del 25/11/2010</t>
  </si>
  <si>
    <t>Attuazione obiet.Legge 21.10.05 n. 219 … Erogazione straord.alle ASL Reg.fondi per la sicurezza e qualità nella raccolta di sangue ad uso trasfusionale…..(7MR)</t>
  </si>
  <si>
    <t>Det. 382 Dir.DB2015 del 17/25/2012</t>
  </si>
  <si>
    <t xml:space="preserve">Finanziamento in c/capitale con fondi regionali per l'acquisizione di cespiti di minore entità non riocompresi nei programmi di investimento. (7HW) </t>
  </si>
  <si>
    <t>DGR 218/3742</t>
  </si>
  <si>
    <t>Lav.rep.ginecologia</t>
  </si>
  <si>
    <t>Lav.rep.ginecologia   quota non finanziata REGIONE DLn.29-5054 del 15.5.2017</t>
  </si>
  <si>
    <t xml:space="preserve">Art.20 L67/88 </t>
  </si>
  <si>
    <t>poliambulatori moncalvo</t>
  </si>
  <si>
    <t>DGR N. 86-6713/31.8 DEL 03/08/2007</t>
  </si>
  <si>
    <t>ASSEGNAZIONE FONDI REGIONALI ALLE ASRL "URGENZE 2007 (9DR)</t>
  </si>
  <si>
    <t>DD R.P. n. 330 del 20/09/07</t>
  </si>
  <si>
    <t>"Fondi regionali per l'acquisizione di cespiti non compresi nel programma triennale di investimenti…"   (TN.18)</t>
  </si>
  <si>
    <t>DGR 200/28300- 27/09/93</t>
  </si>
  <si>
    <t xml:space="preserve">OPERE EDILI DIALISI ACQUI  (TN.2) </t>
  </si>
  <si>
    <t>DGR 53/37823 DEL 05/08/94</t>
  </si>
  <si>
    <t>ADEG.SALE OPERATORIE ACQUI  (TN.3)</t>
  </si>
  <si>
    <t>DGR 200/28300 DEL 27/09/93</t>
  </si>
  <si>
    <t>COSTR.NUOVO C.TRO DIALISI AC. (TN.2)</t>
  </si>
  <si>
    <t>DGR 6-6158 del 27,5,02</t>
  </si>
  <si>
    <t>STRUT. ATT. LIBERO PROF  AMB. (9CE)</t>
  </si>
  <si>
    <t>STRUT. ATT. LIBERO PROF  OSP. (9CF+9DD)</t>
  </si>
  <si>
    <t>Importo non finanziatoSTRUT. ATT. LIBERO PROF  OSP. (9CF+9DD)</t>
  </si>
  <si>
    <t>DGR 100-10266 del 1,8,03</t>
  </si>
  <si>
    <t>FONDI PER INVESTIMENTI  (9CP)</t>
  </si>
  <si>
    <t>FONDI PER INVESTIMENTI (9CP)  quota non finanziata REGIONE DLn.29-5054 del 15.5.2017</t>
  </si>
  <si>
    <t>L.R. 73/96 art. 4, c.9</t>
  </si>
  <si>
    <t>FINANZIAM. ASS. RES. FLESSIBILE  (TN.16)</t>
  </si>
  <si>
    <t>DGR  86-6713 del 3/8/07</t>
  </si>
  <si>
    <t>ristrutt. Dip. Materno infantile P.O. Tortona (BDM- 72A)</t>
  </si>
  <si>
    <t>DCR 131-23049 / 2007</t>
  </si>
  <si>
    <t>realizzazione ambulatori ALPI (72M)</t>
  </si>
  <si>
    <t>DET. Reg 9/28/28.5 del 11/01/06</t>
  </si>
  <si>
    <t>ristrutt. Blocco parto P.O: di Tortona (72A)</t>
  </si>
  <si>
    <t>L 40/96</t>
  </si>
  <si>
    <t>impianto elettrico poliambulatorio Patria (72F)</t>
  </si>
  <si>
    <t>DR 170 - 4/7/02</t>
  </si>
  <si>
    <t>relalizzazione struttura ex ECA - cure palliative Hospice AL (72E)</t>
  </si>
  <si>
    <t>DGR 22-756 31/8/00</t>
  </si>
  <si>
    <t>RISTRUTTURAZIONE BLOCCO OPERATORIO OSP.TORTONA (72I)</t>
  </si>
  <si>
    <t>NUOVI SERVIZI ED UMANIZZAZIONE  OSP.TORTONA (72D)</t>
  </si>
  <si>
    <t>RISTRUTTURAZIONE PATRIA (72F)</t>
  </si>
  <si>
    <t>DGR 154-19707 2/06/97</t>
  </si>
  <si>
    <t>RSA SOLERO  (72H)</t>
  </si>
  <si>
    <t>RSA CASTELNIOVO (72C)</t>
  </si>
  <si>
    <t>DGR 85-19260 19/5/97</t>
  </si>
  <si>
    <t>NUOVO MAGAZZINO ED ADEGUAMENTO  SICUREZZA (GUM)</t>
  </si>
  <si>
    <t>DGR  49-8994 del 16/6/08</t>
  </si>
  <si>
    <t>Programmazione investimenti in edilizia ed attrezzature sanitarie 2008  (attrezzature Osp.Tortona) (7IO)</t>
  </si>
  <si>
    <t>Programmazione investimenti in edilizia ed attrezzature sanitarie 2008  (Distretto Tortona) (72N)</t>
  </si>
  <si>
    <t>Programmazione investimenti in edilizia ed attrezzature sanitarie 2008  (Attrezzature Osp.Casale) (6EF)</t>
  </si>
  <si>
    <t>Programmazione investimenti in edilizia ed attrezzature sanitarie 2008  (Centrel termica Osp.Casale) (52H)</t>
  </si>
  <si>
    <t>Programmazione investimenti in edilizia ed attrezzature sanitarie 2008  (Distretto Via Palestro Casale) (52G)</t>
  </si>
  <si>
    <t>Programmazione investimenti in edilizia ed attrezzature sanitarie 2008  (Attrezzature Osp.Novi) (9BB)</t>
  </si>
  <si>
    <t>Programmazione investimenti in edilizia ed attrezzature sanitarie 2008  (antincendio Osp.Novi ed Acqui) (9BI)</t>
  </si>
  <si>
    <t xml:space="preserve">REVOCA Programmazione investimenti in edilizia ed attrezzature sanitarie 2009  (antincendio Osp.Novi ed Acqui) (CAMERE MORTUARIE ACQUI T.)  (9BI)  </t>
  </si>
  <si>
    <t xml:space="preserve">REVOCA Programmazione investimenti in edilizia ed attrezzature sanitarie 2009  (antincendio Osp.Novi ed Acqui) (IMPIANTO INCENDIO OVADA)   (9BI) </t>
  </si>
  <si>
    <t>DGR  26-15235 del 30/3/05</t>
  </si>
  <si>
    <t>Art.20 L.67/88  II° fase …Adeg.norme antincendio p.o. Santo Spirito Casale (52B)</t>
  </si>
  <si>
    <t>Art.20 L.67/88  II° fase …Adeg.norme imp.elettrici e riscaldamento  p.o. Santo Spirito Casale (52C)</t>
  </si>
  <si>
    <t>Art.20 L.67/88  II° fase …Rist.e sicurezza Sauber Casale (52E)</t>
  </si>
  <si>
    <t>Quota non finanziata Art.20 L.67/88  II° fase …Rist.e sicurezza Sauber Casale (52E)</t>
  </si>
  <si>
    <t>Det.170 del 4.4.02</t>
  </si>
  <si>
    <t>Centro resid.Cure palliative Hospice Casale (52F)</t>
  </si>
  <si>
    <t xml:space="preserve">Centro resid.Cure palliative Hospice Casale (52F)QUOTA NON FINANZIATA DA REGIONE DGR29-6424 DEL 26.1.2018  </t>
  </si>
  <si>
    <t>DCR 131-23049 del 19.6.2007</t>
  </si>
  <si>
    <t>Approvazione programma investimenti edilizia e attrezzatrure sanitarie  Poliambulatori osp.Tortona (72Q)</t>
  </si>
  <si>
    <t>Programmazione investimenti in edilizia ed attrezzature sanitarie 2009  (antincendio Osp.Novi ed Acqui)    (9BI)</t>
  </si>
  <si>
    <t>Ristr.adeg.norme Distretto 1 Casale Via Palestro  (52G)</t>
  </si>
  <si>
    <t>DCR 258-20424 del 05.05.2009</t>
  </si>
  <si>
    <t>Modifica al programma degli interventi in edilizzia e attrez.sanit.approveto con delib.del Consiglio Regionale 131-23049/07 (52M)</t>
  </si>
  <si>
    <t>DCR 131-23049 del 19.06.2007</t>
  </si>
  <si>
    <t>Ristrutturaz. Blocco operatorio  Casale (52M)</t>
  </si>
  <si>
    <t>Intervento umanizzazione Presidio Osped.Casale (52N)</t>
  </si>
  <si>
    <t>DGR 47-3073 del 05.06.2006</t>
  </si>
  <si>
    <t>DGR 47-3073 del 05.06.2006 Finanz.in c/capit. Per acq. Attrezzature sanitarie (casale) (ECO.0 CONCL)</t>
  </si>
  <si>
    <t>DGR 86-6713 del 03.08.2007</t>
  </si>
  <si>
    <t>DGR 86-6713 del 3.8.2007 Approvazione elenco Urgenze 2007 attrezzature sanit. (Casale) (ECO.1 CONCL)</t>
  </si>
  <si>
    <t>DGR 40-11758 del 13.07.2009</t>
  </si>
  <si>
    <t>Programmazione investimenti in edilizia ed attrezzature sanitarie 2009     (72S)</t>
  </si>
  <si>
    <t>Programmazione investimenti in edilizia ed attrezzature sanitarie 2009     (72S) quota non finanziata REGIONE DL n.29-5054 del 15.5.2017</t>
  </si>
  <si>
    <t>DGR 85-19260 del 19.05.1997</t>
  </si>
  <si>
    <t>DGR 85-19260 del 19.5.97 Finanz.in coto cap.1995/96 per edilizzia sanit. (Casale) (TEC.C1)</t>
  </si>
  <si>
    <t>DGR 85-19260 del 19.5.97 Finanz.in coto cap.1995/96 per edilizzia sanit. (Casale) (TEC.C1)quota non finanziata REGIONE DL n.29-5054 del 15.5.2017</t>
  </si>
  <si>
    <t>Det .472del 29.11.04</t>
  </si>
  <si>
    <t>Spese di investimento per interventi di manut. Straordin.  (Casale) (TEC.C4)</t>
  </si>
  <si>
    <t>DGR 100-10266 del 01.08.2003</t>
  </si>
  <si>
    <t>DGR  100-10266 del 1.8.2003 Assegnazione fondi investim.serv.trasfusionale  Casale (52L)</t>
  </si>
  <si>
    <t>DGR  100-10266 del 1.8.2003 Assegnazione fondi investim.manut.straord.  Casale (52L)</t>
  </si>
  <si>
    <t xml:space="preserve">DGR  100-10266 del 1.8.2003 Assegnazione fondi investim.serv.trasfusionale  Casale (52L) QUOTA NON FINANZIATA DA REGIONE DGR29-6424 DEL 26.1.2018  </t>
  </si>
  <si>
    <t>DGR  100-10266 del 1.8.2003 Assegnazione fondi investim.Rifacimrnto imp.elettrico Padiglione mortuario    Casale  (52S)</t>
  </si>
  <si>
    <t>Det .123/28.8 del 03.05.2006</t>
  </si>
  <si>
    <t>Apliamento ed adeguamento Soc.Medicina Casale (52P)</t>
  </si>
  <si>
    <t>Det. 1100 Dir.DB2000.9 del 22/12/2010</t>
  </si>
  <si>
    <t>Finanziamento in conto capitale con fondi Reg.per l'acquisizione di cespiti di minore entitaà non ricompresi nel prog.triennale degli investimenti delle ASR per l'anno 2010……(7HY)</t>
  </si>
  <si>
    <t xml:space="preserve">D.G.R. 13-1097 Assegnazione agli Enti del SSR dei proventi derivanti dalle snzioni in materia di tutela della salute e sicurezza de lavoratori, ai sensi della D.G.R. n. 20-8884 del 6.05.2019 e delle quote del fondo sanitario indistinto accantonato in GSA </t>
  </si>
  <si>
    <t>D.G.R.31-8859  del 29.04.2019  OGGETTO : Azienda Sanitaria Locale di Alessandria - D.G.R. 1-600 del 19/11/2014 e s.m.i. Presidio Ospedaliero SS Antonio e Margherita di Tortona - Interventi Strutturali ed impiantistici finalizzati alla creazione di un'area</t>
  </si>
  <si>
    <t>DD 59 del 4/4/2005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</si>
</sst>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_-* #,##0.00_-;\-* #,##0.00_-;_-* \-??_-;_-@_-"/>
    <numFmt numFmtId="173" formatCode="#,##0.00_ ;[Red]\-#,##0.00\ ;&quot;- &quot;"/>
    <numFmt numFmtId="174" formatCode="#,##0.00_ ;\-#,##0.00\ ;&quot;- &quot;"/>
    <numFmt numFmtId="175" formatCode="_-&quot;€&quot;\ * #,##0.00_-;\-&quot;€&quot;\ * #,##0.00_-;_-&quot;€&quot;\ * &quot;-&quot;??_-;_-@_-"/>
    <numFmt numFmtId="176" formatCode="_-&quot;€&quot;\ * #,##0_-;\-&quot;€&quot;\ * #,##0_-;_-&quot;€&quot;\ * &quot;-&quot;_-;_-@_-"/>
    <numFmt numFmtId="177" formatCode="_-* #,##0.00_-;\-* #,##0.00_-;_-* \-_-;_-@_-"/>
    <numFmt numFmtId="178" formatCode="#,##0.00_ ;[Red]\-#,##0.00\ 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2" fillId="33" borderId="10" xfId="50" applyFont="1" applyFill="1" applyBorder="1" applyAlignment="1">
      <alignment horizontal="center" vertical="center" wrapText="1"/>
      <protection/>
    </xf>
    <xf numFmtId="0" fontId="2" fillId="34" borderId="11" xfId="50" applyFont="1" applyFill="1" applyBorder="1" applyAlignment="1">
      <alignment horizontal="center" vertical="center" wrapText="1"/>
      <protection/>
    </xf>
    <xf numFmtId="0" fontId="2" fillId="34" borderId="12" xfId="50" applyFont="1" applyFill="1" applyBorder="1" applyAlignment="1">
      <alignment horizontal="center" vertical="center" wrapText="1"/>
      <protection/>
    </xf>
    <xf numFmtId="0" fontId="1" fillId="35" borderId="12" xfId="50" applyFont="1" applyFill="1" applyBorder="1" applyAlignment="1">
      <alignment horizontal="center" vertical="center" wrapText="1"/>
      <protection/>
    </xf>
    <xf numFmtId="0" fontId="2" fillId="34" borderId="13" xfId="50" applyFont="1" applyFill="1" applyBorder="1" applyAlignment="1">
      <alignment horizontal="center" vertical="center" wrapText="1"/>
      <protection/>
    </xf>
    <xf numFmtId="0" fontId="2" fillId="34" borderId="10" xfId="50" applyFont="1" applyFill="1" applyBorder="1" applyAlignment="1">
      <alignment horizontal="center" vertical="center" wrapText="1"/>
      <protection/>
    </xf>
    <xf numFmtId="0" fontId="1" fillId="35" borderId="10" xfId="50" applyFont="1" applyFill="1" applyBorder="1" applyAlignment="1">
      <alignment horizontal="center" vertical="center" wrapText="1"/>
      <protection/>
    </xf>
    <xf numFmtId="0" fontId="0" fillId="0" borderId="14" xfId="50" applyFill="1" applyBorder="1" applyAlignment="1">
      <alignment horizontal="center"/>
      <protection/>
    </xf>
    <xf numFmtId="0" fontId="3" fillId="0" borderId="14" xfId="50" applyFont="1" applyFill="1" applyBorder="1" applyAlignment="1">
      <alignment horizontal="left" vertical="center" wrapText="1"/>
      <protection/>
    </xf>
    <xf numFmtId="173" fontId="0" fillId="0" borderId="14" xfId="46" applyNumberFormat="1" applyFill="1" applyBorder="1" applyAlignment="1" applyProtection="1">
      <alignment/>
      <protection/>
    </xf>
    <xf numFmtId="173" fontId="0" fillId="0" borderId="14" xfId="50" applyNumberFormat="1" applyFill="1" applyBorder="1">
      <alignment/>
      <protection/>
    </xf>
    <xf numFmtId="173" fontId="0" fillId="36" borderId="14" xfId="46" applyNumberFormat="1" applyFill="1" applyBorder="1" applyAlignment="1" applyProtection="1">
      <alignment/>
      <protection/>
    </xf>
    <xf numFmtId="173" fontId="0" fillId="36" borderId="14" xfId="0" applyNumberFormat="1" applyFill="1" applyBorder="1" applyAlignment="1">
      <alignment/>
    </xf>
    <xf numFmtId="0" fontId="0" fillId="37" borderId="14" xfId="50" applyFill="1" applyBorder="1">
      <alignment/>
      <protection/>
    </xf>
    <xf numFmtId="0" fontId="4" fillId="37" borderId="14" xfId="50" applyFont="1" applyFill="1" applyBorder="1" applyAlignment="1">
      <alignment horizontal="left" vertical="center"/>
      <protection/>
    </xf>
    <xf numFmtId="0" fontId="4" fillId="37" borderId="14" xfId="50" applyFont="1" applyFill="1" applyBorder="1" applyAlignment="1">
      <alignment horizontal="center" vertical="center" wrapText="1"/>
      <protection/>
    </xf>
    <xf numFmtId="173" fontId="1" fillId="37" borderId="14" xfId="46" applyNumberFormat="1" applyFont="1" applyFill="1" applyBorder="1" applyAlignment="1" applyProtection="1">
      <alignment/>
      <protection/>
    </xf>
    <xf numFmtId="0" fontId="4" fillId="38" borderId="14" xfId="50" applyFont="1" applyFill="1" applyBorder="1" applyAlignment="1">
      <alignment horizontal="left" vertical="center"/>
      <protection/>
    </xf>
    <xf numFmtId="0" fontId="5" fillId="38" borderId="1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5" fillId="0" borderId="0" xfId="50" applyFont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 wrapText="1"/>
    </xf>
    <xf numFmtId="174" fontId="1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2" fontId="1" fillId="0" borderId="15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36" borderId="16" xfId="52" applyFont="1" applyFill="1" applyBorder="1" applyAlignment="1">
      <alignment horizontal="left" vertical="center"/>
      <protection/>
    </xf>
    <xf numFmtId="0" fontId="2" fillId="33" borderId="11" xfId="50" applyFont="1" applyFill="1" applyBorder="1" applyAlignment="1">
      <alignment horizontal="center" vertical="center" wrapText="1"/>
      <protection/>
    </xf>
    <xf numFmtId="0" fontId="0" fillId="36" borderId="17" xfId="50" applyFont="1" applyFill="1" applyBorder="1" applyAlignment="1">
      <alignment horizontal="center"/>
      <protection/>
    </xf>
    <xf numFmtId="173" fontId="0" fillId="36" borderId="17" xfId="46" applyNumberFormat="1" applyFont="1" applyFill="1" applyBorder="1" applyAlignment="1" applyProtection="1">
      <alignment/>
      <protection/>
    </xf>
    <xf numFmtId="0" fontId="0" fillId="36" borderId="14" xfId="50" applyFont="1" applyFill="1" applyBorder="1" applyAlignment="1">
      <alignment horizontal="center"/>
      <protection/>
    </xf>
    <xf numFmtId="173" fontId="0" fillId="36" borderId="14" xfId="46" applyNumberFormat="1" applyFont="1" applyFill="1" applyBorder="1" applyAlignment="1" applyProtection="1">
      <alignment/>
      <protection/>
    </xf>
    <xf numFmtId="0" fontId="4" fillId="39" borderId="14" xfId="50" applyFont="1" applyFill="1" applyBorder="1" applyAlignment="1">
      <alignment horizontal="left" vertical="center"/>
      <protection/>
    </xf>
    <xf numFmtId="0" fontId="1" fillId="39" borderId="14" xfId="50" applyFont="1" applyFill="1" applyBorder="1">
      <alignment/>
      <protection/>
    </xf>
    <xf numFmtId="173" fontId="1" fillId="39" borderId="14" xfId="46" applyNumberFormat="1" applyFont="1" applyFill="1" applyBorder="1" applyAlignment="1" applyProtection="1">
      <alignment/>
      <protection/>
    </xf>
    <xf numFmtId="0" fontId="0" fillId="0" borderId="0" xfId="50" applyFont="1" applyAlignment="1">
      <alignment horizontal="left" vertical="center"/>
      <protection/>
    </xf>
    <xf numFmtId="0" fontId="0" fillId="0" borderId="0" xfId="50" applyFont="1" applyAlignment="1">
      <alignment horizontal="left" vertical="center" wrapText="1"/>
      <protection/>
    </xf>
    <xf numFmtId="0" fontId="0" fillId="0" borderId="0" xfId="50" applyFont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74" fontId="0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174" fontId="0" fillId="0" borderId="19" xfId="0" applyNumberFormat="1" applyFont="1" applyBorder="1" applyAlignment="1">
      <alignment/>
    </xf>
    <xf numFmtId="172" fontId="1" fillId="40" borderId="10" xfId="43" applyFont="1" applyFill="1" applyBorder="1" applyAlignment="1" applyProtection="1">
      <alignment/>
      <protection/>
    </xf>
    <xf numFmtId="0" fontId="8" fillId="0" borderId="0" xfId="0" applyFont="1" applyAlignment="1">
      <alignment horizontal="left" vertical="center" wrapText="1"/>
    </xf>
    <xf numFmtId="3" fontId="9" fillId="34" borderId="0" xfId="0" applyNumberFormat="1" applyFont="1" applyFill="1" applyAlignment="1">
      <alignment horizontal="right" vertical="center" wrapText="1"/>
    </xf>
    <xf numFmtId="0" fontId="0" fillId="34" borderId="0" xfId="0" applyFont="1" applyFill="1" applyAlignment="1">
      <alignment/>
    </xf>
    <xf numFmtId="172" fontId="1" fillId="34" borderId="0" xfId="0" applyNumberFormat="1" applyFont="1" applyFill="1" applyAlignment="1">
      <alignment/>
    </xf>
    <xf numFmtId="0" fontId="0" fillId="40" borderId="10" xfId="0" applyFont="1" applyFill="1" applyBorder="1" applyAlignment="1">
      <alignment/>
    </xf>
    <xf numFmtId="173" fontId="0" fillId="36" borderId="14" xfId="50" applyNumberFormat="1" applyFont="1" applyFill="1" applyBorder="1">
      <alignment/>
      <protection/>
    </xf>
    <xf numFmtId="0" fontId="3" fillId="36" borderId="14" xfId="50" applyFont="1" applyFill="1" applyBorder="1" applyAlignment="1">
      <alignment horizontal="left" vertical="center"/>
      <protection/>
    </xf>
    <xf numFmtId="0" fontId="0" fillId="0" borderId="0" xfId="51" applyFont="1" applyAlignment="1">
      <alignment wrapText="1"/>
      <protection/>
    </xf>
    <xf numFmtId="0" fontId="0" fillId="36" borderId="10" xfId="51" applyFont="1" applyFill="1" applyBorder="1" applyAlignment="1">
      <alignment wrapText="1"/>
      <protection/>
    </xf>
    <xf numFmtId="172" fontId="0" fillId="36" borderId="10" xfId="47" applyNumberFormat="1" applyFont="1" applyFill="1" applyBorder="1" applyAlignment="1" applyProtection="1">
      <alignment horizontal="right"/>
      <protection/>
    </xf>
    <xf numFmtId="0" fontId="0" fillId="36" borderId="0" xfId="51" applyFont="1" applyFill="1" applyAlignment="1">
      <alignment wrapText="1"/>
      <protection/>
    </xf>
    <xf numFmtId="172" fontId="0" fillId="36" borderId="0" xfId="47" applyNumberFormat="1" applyFont="1" applyFill="1" applyBorder="1" applyAlignment="1" applyProtection="1">
      <alignment horizontal="right"/>
      <protection/>
    </xf>
    <xf numFmtId="0" fontId="0" fillId="36" borderId="0" xfId="51" applyFont="1" applyFill="1" applyBorder="1" applyAlignment="1">
      <alignment horizontal="left" vertical="center" wrapText="1"/>
      <protection/>
    </xf>
    <xf numFmtId="4" fontId="0" fillId="36" borderId="0" xfId="51" applyNumberFormat="1" applyFont="1" applyFill="1" applyBorder="1" applyAlignment="1">
      <alignment horizontal="right" vertical="center"/>
      <protection/>
    </xf>
    <xf numFmtId="172" fontId="0" fillId="36" borderId="0" xfId="47" applyNumberFormat="1" applyFont="1" applyFill="1" applyBorder="1" applyAlignment="1" applyProtection="1">
      <alignment/>
      <protection/>
    </xf>
    <xf numFmtId="177" fontId="0" fillId="36" borderId="0" xfId="45" applyNumberFormat="1" applyFont="1" applyFill="1" applyBorder="1" applyAlignment="1" applyProtection="1">
      <alignment/>
      <protection/>
    </xf>
    <xf numFmtId="3" fontId="0" fillId="36" borderId="0" xfId="51" applyNumberFormat="1" applyFont="1" applyFill="1">
      <alignment/>
      <protection/>
    </xf>
    <xf numFmtId="4" fontId="0" fillId="36" borderId="0" xfId="47" applyNumberFormat="1" applyFont="1" applyFill="1" applyBorder="1" applyAlignment="1" applyProtection="1">
      <alignment/>
      <protection/>
    </xf>
    <xf numFmtId="4" fontId="0" fillId="36" borderId="0" xfId="51" applyNumberFormat="1" applyFont="1" applyFill="1">
      <alignment/>
      <protection/>
    </xf>
    <xf numFmtId="172" fontId="10" fillId="36" borderId="0" xfId="47" applyNumberFormat="1" applyFont="1" applyFill="1" applyBorder="1" applyAlignment="1" applyProtection="1">
      <alignment/>
      <protection/>
    </xf>
    <xf numFmtId="0" fontId="0" fillId="36" borderId="0" xfId="51" applyFont="1" applyFill="1">
      <alignment/>
      <protection/>
    </xf>
    <xf numFmtId="0" fontId="0" fillId="36" borderId="0" xfId="51" applyNumberFormat="1" applyFont="1" applyFill="1" applyAlignment="1">
      <alignment/>
      <protection/>
    </xf>
    <xf numFmtId="0" fontId="0" fillId="36" borderId="10" xfId="51" applyNumberFormat="1" applyFont="1" applyFill="1" applyBorder="1" applyAlignment="1">
      <alignment/>
      <protection/>
    </xf>
    <xf numFmtId="0" fontId="0" fillId="36" borderId="0" xfId="51" applyFont="1" applyFill="1" applyBorder="1" applyAlignment="1">
      <alignment horizontal="left" vertical="center"/>
      <protection/>
    </xf>
    <xf numFmtId="172" fontId="0" fillId="0" borderId="0" xfId="47" applyNumberFormat="1" applyFont="1" applyFill="1" applyBorder="1" applyAlignment="1" applyProtection="1">
      <alignment/>
      <protection/>
    </xf>
    <xf numFmtId="0" fontId="1" fillId="33" borderId="10" xfId="50" applyFont="1" applyFill="1" applyBorder="1" applyAlignment="1">
      <alignment horizontal="center"/>
      <protection/>
    </xf>
    <xf numFmtId="0" fontId="1" fillId="34" borderId="13" xfId="50" applyFont="1" applyFill="1" applyBorder="1" applyAlignment="1">
      <alignment horizontal="center"/>
      <protection/>
    </xf>
    <xf numFmtId="0" fontId="1" fillId="35" borderId="10" xfId="0" applyFont="1" applyFill="1" applyBorder="1" applyAlignment="1">
      <alignment horizontal="center"/>
    </xf>
    <xf numFmtId="0" fontId="2" fillId="33" borderId="10" xfId="50" applyFont="1" applyFill="1" applyBorder="1" applyAlignment="1">
      <alignment horizontal="center" vertical="center" wrapText="1"/>
      <protection/>
    </xf>
    <xf numFmtId="0" fontId="2" fillId="33" borderId="20" xfId="50" applyFont="1" applyFill="1" applyBorder="1" applyAlignment="1">
      <alignment horizontal="center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_Foglio2" xfId="45"/>
    <cellStyle name="Migliaia_4500121" xfId="46"/>
    <cellStyle name="Migliaia_Foglio2" xfId="47"/>
    <cellStyle name="Neutrale" xfId="48"/>
    <cellStyle name="Normale 2" xfId="49"/>
    <cellStyle name="Normale_4500121" xfId="50"/>
    <cellStyle name="Normale_Foglio2" xfId="51"/>
    <cellStyle name="Normale_riepilogo crediti C_cap. Regio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view="pageBreakPreview" zoomScale="60" zoomScalePageLayoutView="0" workbookViewId="0" topLeftCell="A66">
      <selection activeCell="C64" sqref="C64:C65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42.00390625" style="0" customWidth="1"/>
    <col min="4" max="5" width="34.28125" style="0" customWidth="1"/>
    <col min="6" max="6" width="18.8515625" style="0" customWidth="1"/>
    <col min="7" max="7" width="17.00390625" style="0" customWidth="1"/>
    <col min="8" max="10" width="15.421875" style="0" customWidth="1"/>
  </cols>
  <sheetData>
    <row r="1" spans="1:10" ht="12.75">
      <c r="A1" s="78" t="s">
        <v>0</v>
      </c>
      <c r="B1" s="78"/>
      <c r="C1" s="78"/>
      <c r="D1" s="78"/>
      <c r="E1" s="78"/>
      <c r="F1" s="79" t="s">
        <v>1</v>
      </c>
      <c r="G1" s="79"/>
      <c r="H1" s="79"/>
      <c r="I1" s="80" t="s">
        <v>2</v>
      </c>
      <c r="J1" s="80"/>
    </row>
    <row r="2" spans="1:10" ht="59.25" customHeight="1">
      <c r="A2" s="81" t="s">
        <v>3</v>
      </c>
      <c r="B2" s="81" t="s">
        <v>4</v>
      </c>
      <c r="C2" s="81" t="s">
        <v>5</v>
      </c>
      <c r="D2" s="81" t="s">
        <v>6</v>
      </c>
      <c r="E2" s="1" t="s">
        <v>7</v>
      </c>
      <c r="F2" s="2" t="s">
        <v>8</v>
      </c>
      <c r="G2" s="3" t="s">
        <v>9</v>
      </c>
      <c r="H2" s="3" t="s">
        <v>10</v>
      </c>
      <c r="I2" s="4" t="s">
        <v>11</v>
      </c>
      <c r="J2" s="4" t="s">
        <v>12</v>
      </c>
    </row>
    <row r="3" spans="1:10" ht="12.75">
      <c r="A3" s="81"/>
      <c r="B3" s="81"/>
      <c r="C3" s="81"/>
      <c r="D3" s="81"/>
      <c r="E3" s="1" t="s">
        <v>13</v>
      </c>
      <c r="F3" s="5" t="s">
        <v>14</v>
      </c>
      <c r="G3" s="6" t="s">
        <v>15</v>
      </c>
      <c r="H3" s="6" t="s">
        <v>16</v>
      </c>
      <c r="I3" s="7" t="s">
        <v>17</v>
      </c>
      <c r="J3" s="7" t="s">
        <v>18</v>
      </c>
    </row>
    <row r="4" spans="1:10" ht="12.75">
      <c r="A4" s="8">
        <v>1</v>
      </c>
      <c r="B4" s="8">
        <v>2021</v>
      </c>
      <c r="C4" s="60" t="s">
        <v>28</v>
      </c>
      <c r="D4" s="74" t="s">
        <v>30</v>
      </c>
      <c r="E4" s="10">
        <v>134200</v>
      </c>
      <c r="F4" s="10"/>
      <c r="G4" s="11"/>
      <c r="H4" s="12">
        <f>F4+G4</f>
        <v>0</v>
      </c>
      <c r="I4" s="13"/>
      <c r="J4" s="13">
        <f>E4-H4</f>
        <v>134200</v>
      </c>
    </row>
    <row r="5" spans="1:10" ht="12.75">
      <c r="A5" s="8">
        <v>2</v>
      </c>
      <c r="B5" s="8">
        <v>2021</v>
      </c>
      <c r="C5" s="60" t="s">
        <v>29</v>
      </c>
      <c r="D5" s="59" t="s">
        <v>31</v>
      </c>
      <c r="E5" s="10">
        <v>2606359.999</v>
      </c>
      <c r="F5" s="10"/>
      <c r="G5" s="11"/>
      <c r="H5" s="12">
        <f>F5+G5</f>
        <v>0</v>
      </c>
      <c r="I5" s="13"/>
      <c r="J5" s="13">
        <f>E5-H5</f>
        <v>2606359.999</v>
      </c>
    </row>
    <row r="6" spans="1:10" ht="12.75">
      <c r="A6" s="8">
        <v>3</v>
      </c>
      <c r="B6" s="8">
        <v>2021</v>
      </c>
      <c r="C6" s="60" t="s">
        <v>29</v>
      </c>
      <c r="D6" s="59" t="s">
        <v>32</v>
      </c>
      <c r="E6" s="10">
        <v>610219.996</v>
      </c>
      <c r="F6" s="10"/>
      <c r="G6" s="11"/>
      <c r="H6" s="12">
        <f>F6+G6</f>
        <v>0</v>
      </c>
      <c r="I6" s="13"/>
      <c r="J6" s="13">
        <f>E6-H6</f>
        <v>610219.996</v>
      </c>
    </row>
    <row r="7" spans="1:10" ht="12.75">
      <c r="A7" s="8">
        <v>4</v>
      </c>
      <c r="B7" s="8">
        <v>2021</v>
      </c>
      <c r="C7" s="60" t="s">
        <v>29</v>
      </c>
      <c r="D7" s="59" t="s">
        <v>33</v>
      </c>
      <c r="E7" s="10">
        <v>1476419.999</v>
      </c>
      <c r="F7" s="10"/>
      <c r="G7" s="11"/>
      <c r="H7" s="12">
        <f>F7+G7</f>
        <v>0</v>
      </c>
      <c r="I7" s="13"/>
      <c r="J7" s="13">
        <f>E7-H7</f>
        <v>1476419.999</v>
      </c>
    </row>
    <row r="8" spans="1:10" ht="12.75">
      <c r="A8" s="8">
        <v>5</v>
      </c>
      <c r="B8" s="8">
        <v>2021</v>
      </c>
      <c r="C8" s="60" t="s">
        <v>29</v>
      </c>
      <c r="D8" s="59" t="s">
        <v>34</v>
      </c>
      <c r="E8" s="10">
        <v>610219.996</v>
      </c>
      <c r="F8" s="10"/>
      <c r="G8" s="11"/>
      <c r="H8" s="12">
        <f aca="true" t="shared" si="0" ref="H8:H13">F8+G8</f>
        <v>0</v>
      </c>
      <c r="I8" s="13"/>
      <c r="J8" s="13">
        <f aca="true" t="shared" si="1" ref="J8:J13">E8-H8</f>
        <v>610219.996</v>
      </c>
    </row>
    <row r="9" spans="1:10" ht="12.75">
      <c r="A9" s="8">
        <v>6</v>
      </c>
      <c r="B9" s="8">
        <v>2021</v>
      </c>
      <c r="C9" s="60" t="s">
        <v>29</v>
      </c>
      <c r="D9" s="59" t="s">
        <v>35</v>
      </c>
      <c r="E9" s="10">
        <v>495999.74</v>
      </c>
      <c r="F9" s="10"/>
      <c r="G9" s="11"/>
      <c r="H9" s="12">
        <f t="shared" si="0"/>
        <v>0</v>
      </c>
      <c r="I9" s="13"/>
      <c r="J9" s="13">
        <f t="shared" si="1"/>
        <v>495999.74</v>
      </c>
    </row>
    <row r="10" spans="1:10" ht="12.75">
      <c r="A10" s="8">
        <v>7</v>
      </c>
      <c r="B10" s="8">
        <v>2021</v>
      </c>
      <c r="C10" s="60" t="s">
        <v>29</v>
      </c>
      <c r="D10" s="59" t="s">
        <v>36</v>
      </c>
      <c r="E10" s="10">
        <v>374999.74</v>
      </c>
      <c r="F10" s="10"/>
      <c r="G10" s="11"/>
      <c r="H10" s="12">
        <f t="shared" si="0"/>
        <v>0</v>
      </c>
      <c r="I10" s="13"/>
      <c r="J10" s="13">
        <f t="shared" si="1"/>
        <v>374999.74</v>
      </c>
    </row>
    <row r="11" spans="1:10" ht="12.75">
      <c r="A11" s="8">
        <v>8</v>
      </c>
      <c r="B11" s="8">
        <v>2021</v>
      </c>
      <c r="C11" s="60" t="s">
        <v>29</v>
      </c>
      <c r="D11" s="59" t="s">
        <v>37</v>
      </c>
      <c r="E11" s="10">
        <v>759999.74</v>
      </c>
      <c r="F11" s="10"/>
      <c r="G11" s="11"/>
      <c r="H11" s="12">
        <f t="shared" si="0"/>
        <v>0</v>
      </c>
      <c r="I11" s="13"/>
      <c r="J11" s="13">
        <f t="shared" si="1"/>
        <v>759999.74</v>
      </c>
    </row>
    <row r="12" spans="1:10" ht="12.75">
      <c r="A12" s="8">
        <v>9</v>
      </c>
      <c r="B12" s="8">
        <v>2021</v>
      </c>
      <c r="C12" s="60" t="s">
        <v>29</v>
      </c>
      <c r="D12" s="59" t="s">
        <v>38</v>
      </c>
      <c r="E12" s="10">
        <v>649999.74</v>
      </c>
      <c r="F12" s="10"/>
      <c r="G12" s="11"/>
      <c r="H12" s="12">
        <f t="shared" si="0"/>
        <v>0</v>
      </c>
      <c r="I12" s="13"/>
      <c r="J12" s="13">
        <f t="shared" si="1"/>
        <v>649999.74</v>
      </c>
    </row>
    <row r="13" spans="1:10" ht="12.75">
      <c r="A13" s="8">
        <v>10</v>
      </c>
      <c r="B13" s="8">
        <v>2021</v>
      </c>
      <c r="C13" s="60" t="s">
        <v>29</v>
      </c>
      <c r="D13" s="59" t="s">
        <v>39</v>
      </c>
      <c r="E13" s="10">
        <v>484999.74</v>
      </c>
      <c r="F13" s="10"/>
      <c r="G13" s="11"/>
      <c r="H13" s="12">
        <f t="shared" si="0"/>
        <v>0</v>
      </c>
      <c r="I13" s="13"/>
      <c r="J13" s="13">
        <f t="shared" si="1"/>
        <v>484999.74</v>
      </c>
    </row>
    <row r="14" spans="1:10" ht="12.75">
      <c r="A14" s="14"/>
      <c r="B14" s="14"/>
      <c r="C14" s="15" t="s">
        <v>19</v>
      </c>
      <c r="D14" s="16"/>
      <c r="E14" s="17">
        <f aca="true" t="shared" si="2" ref="E14:J14">SUM(E4:E13)</f>
        <v>8203418.690000001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2"/>
        <v>8203418.690000001</v>
      </c>
    </row>
    <row r="15" spans="1:10" ht="12.75">
      <c r="A15" s="8">
        <v>1</v>
      </c>
      <c r="B15" s="8">
        <v>2020</v>
      </c>
      <c r="C15" s="60" t="s">
        <v>40</v>
      </c>
      <c r="D15" s="74" t="s">
        <v>142</v>
      </c>
      <c r="E15" s="10">
        <v>2000000</v>
      </c>
      <c r="F15" s="10"/>
      <c r="G15" s="11">
        <v>2000000</v>
      </c>
      <c r="H15" s="12">
        <f>F15+G15</f>
        <v>2000000</v>
      </c>
      <c r="I15" s="13">
        <f>E15-F15</f>
        <v>2000000</v>
      </c>
      <c r="J15" s="13">
        <f>E15-H15</f>
        <v>0</v>
      </c>
    </row>
    <row r="16" spans="1:10" ht="12.75">
      <c r="A16" s="8"/>
      <c r="B16" s="8">
        <v>2020</v>
      </c>
      <c r="C16" s="9"/>
      <c r="D16" s="9"/>
      <c r="E16" s="10"/>
      <c r="F16" s="10"/>
      <c r="G16" s="11"/>
      <c r="H16" s="12">
        <f>F16+G16</f>
        <v>0</v>
      </c>
      <c r="I16" s="13">
        <f>E16-F16</f>
        <v>0</v>
      </c>
      <c r="J16" s="13">
        <f>E16-H16</f>
        <v>0</v>
      </c>
    </row>
    <row r="17" spans="1:10" ht="12.75">
      <c r="A17" s="8"/>
      <c r="B17" s="8">
        <v>2020</v>
      </c>
      <c r="C17" s="9"/>
      <c r="D17" s="9"/>
      <c r="E17" s="10"/>
      <c r="F17" s="10"/>
      <c r="G17" s="11"/>
      <c r="H17" s="12">
        <f>F17+G17</f>
        <v>0</v>
      </c>
      <c r="I17" s="13">
        <f>E17-F17</f>
        <v>0</v>
      </c>
      <c r="J17" s="13">
        <f>E17-H17</f>
        <v>0</v>
      </c>
    </row>
    <row r="18" spans="1:10" ht="12.75">
      <c r="A18" s="8"/>
      <c r="B18" s="8">
        <v>2020</v>
      </c>
      <c r="C18" s="9"/>
      <c r="D18" s="9"/>
      <c r="E18" s="10"/>
      <c r="F18" s="10"/>
      <c r="G18" s="11"/>
      <c r="H18" s="12">
        <f>F18+G18</f>
        <v>0</v>
      </c>
      <c r="I18" s="13">
        <f>E18-F18</f>
        <v>0</v>
      </c>
      <c r="J18" s="13">
        <f>E18-H18</f>
        <v>0</v>
      </c>
    </row>
    <row r="19" spans="1:10" ht="12.75">
      <c r="A19" s="14"/>
      <c r="B19" s="14"/>
      <c r="C19" s="15" t="s">
        <v>19</v>
      </c>
      <c r="D19" s="16"/>
      <c r="E19" s="17">
        <f aca="true" t="shared" si="3" ref="E19:J19">SUM(E15:E18)</f>
        <v>2000000</v>
      </c>
      <c r="F19" s="17">
        <f t="shared" si="3"/>
        <v>0</v>
      </c>
      <c r="G19" s="17">
        <f t="shared" si="3"/>
        <v>2000000</v>
      </c>
      <c r="H19" s="17">
        <f t="shared" si="3"/>
        <v>2000000</v>
      </c>
      <c r="I19" s="17">
        <f t="shared" si="3"/>
        <v>2000000</v>
      </c>
      <c r="J19" s="17">
        <f t="shared" si="3"/>
        <v>0</v>
      </c>
    </row>
    <row r="20" spans="1:10" ht="12.75">
      <c r="A20" s="8">
        <v>1</v>
      </c>
      <c r="B20" s="8">
        <v>2019</v>
      </c>
      <c r="C20" s="61" t="s">
        <v>144</v>
      </c>
      <c r="D20" s="75" t="s">
        <v>143</v>
      </c>
      <c r="E20" s="62">
        <v>3489926</v>
      </c>
      <c r="F20" s="10"/>
      <c r="G20" s="11"/>
      <c r="H20" s="12">
        <f>F20+G20</f>
        <v>0</v>
      </c>
      <c r="I20" s="13">
        <f>E20-F20</f>
        <v>3489926</v>
      </c>
      <c r="J20" s="13">
        <f>E20-H20</f>
        <v>3489926</v>
      </c>
    </row>
    <row r="21" spans="1:10" ht="12.75">
      <c r="A21" s="8"/>
      <c r="B21" s="8">
        <v>2019</v>
      </c>
      <c r="C21" s="9"/>
      <c r="D21" s="9"/>
      <c r="E21" s="10"/>
      <c r="F21" s="10"/>
      <c r="G21" s="11"/>
      <c r="H21" s="12">
        <f>F21+G21</f>
        <v>0</v>
      </c>
      <c r="I21" s="13">
        <f>E21-F21</f>
        <v>0</v>
      </c>
      <c r="J21" s="13">
        <f>E21-H21</f>
        <v>0</v>
      </c>
    </row>
    <row r="22" spans="1:10" ht="12.75">
      <c r="A22" s="8"/>
      <c r="B22" s="8">
        <v>2019</v>
      </c>
      <c r="C22" s="9"/>
      <c r="D22" s="9"/>
      <c r="E22" s="10"/>
      <c r="F22" s="10"/>
      <c r="G22" s="11"/>
      <c r="H22" s="12">
        <f>F22+G22</f>
        <v>0</v>
      </c>
      <c r="I22" s="13">
        <f>E22-F22</f>
        <v>0</v>
      </c>
      <c r="J22" s="13">
        <f>E22-H22</f>
        <v>0</v>
      </c>
    </row>
    <row r="23" spans="1:10" ht="12.75">
      <c r="A23" s="8"/>
      <c r="B23" s="8">
        <v>2019</v>
      </c>
      <c r="C23" s="9"/>
      <c r="D23" s="9"/>
      <c r="E23" s="10"/>
      <c r="F23" s="10"/>
      <c r="G23" s="11"/>
      <c r="H23" s="12">
        <f>F23+G23</f>
        <v>0</v>
      </c>
      <c r="I23" s="13">
        <f>E23-F23</f>
        <v>0</v>
      </c>
      <c r="J23" s="13">
        <f>E23-H23</f>
        <v>0</v>
      </c>
    </row>
    <row r="24" spans="1:10" ht="12.75">
      <c r="A24" s="14"/>
      <c r="B24" s="14"/>
      <c r="C24" s="15" t="s">
        <v>19</v>
      </c>
      <c r="D24" s="16"/>
      <c r="E24" s="17">
        <f aca="true" t="shared" si="4" ref="E24:J24">SUM(E20:E23)</f>
        <v>3489926</v>
      </c>
      <c r="F24" s="17">
        <f t="shared" si="4"/>
        <v>0</v>
      </c>
      <c r="G24" s="17">
        <f t="shared" si="4"/>
        <v>0</v>
      </c>
      <c r="H24" s="17">
        <f t="shared" si="4"/>
        <v>0</v>
      </c>
      <c r="I24" s="17">
        <f t="shared" si="4"/>
        <v>3489926</v>
      </c>
      <c r="J24" s="17">
        <f t="shared" si="4"/>
        <v>3489926</v>
      </c>
    </row>
    <row r="25" spans="1:10" ht="12.75">
      <c r="A25" s="8"/>
      <c r="B25" s="8">
        <v>2018</v>
      </c>
      <c r="C25" s="9"/>
      <c r="D25" s="9"/>
      <c r="E25" s="10"/>
      <c r="F25" s="10"/>
      <c r="G25" s="11"/>
      <c r="H25" s="12">
        <f>F25+G25</f>
        <v>0</v>
      </c>
      <c r="I25" s="13">
        <f>E25-F25</f>
        <v>0</v>
      </c>
      <c r="J25" s="13">
        <f>E25-H25</f>
        <v>0</v>
      </c>
    </row>
    <row r="26" spans="1:10" ht="12.75">
      <c r="A26" s="8"/>
      <c r="B26" s="8">
        <v>2018</v>
      </c>
      <c r="C26" s="9"/>
      <c r="D26" s="9"/>
      <c r="E26" s="10"/>
      <c r="F26" s="10"/>
      <c r="G26" s="11"/>
      <c r="H26" s="12">
        <f>F26+G26</f>
        <v>0</v>
      </c>
      <c r="I26" s="13">
        <f>E26-F26</f>
        <v>0</v>
      </c>
      <c r="J26" s="13">
        <f>E26-H26</f>
        <v>0</v>
      </c>
    </row>
    <row r="27" spans="1:10" ht="12.75">
      <c r="A27" s="8"/>
      <c r="B27" s="8">
        <v>2018</v>
      </c>
      <c r="C27" s="9"/>
      <c r="D27" s="9"/>
      <c r="E27" s="10"/>
      <c r="F27" s="10"/>
      <c r="G27" s="11"/>
      <c r="H27" s="12">
        <f>F27+G27</f>
        <v>0</v>
      </c>
      <c r="I27" s="13">
        <f>E27-F27</f>
        <v>0</v>
      </c>
      <c r="J27" s="13">
        <f>E27-H27</f>
        <v>0</v>
      </c>
    </row>
    <row r="28" spans="1:10" ht="12.75">
      <c r="A28" s="8"/>
      <c r="B28" s="8">
        <v>2018</v>
      </c>
      <c r="C28" s="9"/>
      <c r="D28" s="9"/>
      <c r="E28" s="10"/>
      <c r="F28" s="10"/>
      <c r="G28" s="11"/>
      <c r="H28" s="12">
        <f>F28+G28</f>
        <v>0</v>
      </c>
      <c r="I28" s="13">
        <f>E28-F28</f>
        <v>0</v>
      </c>
      <c r="J28" s="13">
        <f>E28-H28</f>
        <v>0</v>
      </c>
    </row>
    <row r="29" spans="1:10" ht="12.75">
      <c r="A29" s="14"/>
      <c r="B29" s="14"/>
      <c r="C29" s="15" t="s">
        <v>19</v>
      </c>
      <c r="D29" s="16"/>
      <c r="E29" s="17">
        <f aca="true" t="shared" si="5" ref="E29:J29">SUM(E25:E28)</f>
        <v>0</v>
      </c>
      <c r="F29" s="17">
        <f t="shared" si="5"/>
        <v>0</v>
      </c>
      <c r="G29" s="17">
        <f t="shared" si="5"/>
        <v>0</v>
      </c>
      <c r="H29" s="17">
        <f t="shared" si="5"/>
        <v>0</v>
      </c>
      <c r="I29" s="17">
        <f t="shared" si="5"/>
        <v>0</v>
      </c>
      <c r="J29" s="17">
        <f t="shared" si="5"/>
        <v>0</v>
      </c>
    </row>
    <row r="30" spans="1:10" ht="12.75">
      <c r="A30" s="8"/>
      <c r="B30" s="8">
        <v>2017</v>
      </c>
      <c r="C30" s="9"/>
      <c r="D30" s="9"/>
      <c r="E30" s="10"/>
      <c r="F30" s="10"/>
      <c r="G30" s="11"/>
      <c r="H30" s="12">
        <f>F30+G30</f>
        <v>0</v>
      </c>
      <c r="I30" s="13">
        <f>E30-F30</f>
        <v>0</v>
      </c>
      <c r="J30" s="13">
        <f>E30-H30</f>
        <v>0</v>
      </c>
    </row>
    <row r="31" spans="1:10" ht="12.75">
      <c r="A31" s="8"/>
      <c r="B31" s="8">
        <v>2017</v>
      </c>
      <c r="C31" s="9"/>
      <c r="D31" s="9"/>
      <c r="E31" s="10"/>
      <c r="F31" s="10"/>
      <c r="G31" s="11"/>
      <c r="H31" s="12">
        <f>F31+G31</f>
        <v>0</v>
      </c>
      <c r="I31" s="13">
        <f>E31-F31</f>
        <v>0</v>
      </c>
      <c r="J31" s="13">
        <f>E31-H31</f>
        <v>0</v>
      </c>
    </row>
    <row r="32" spans="1:10" ht="12.75">
      <c r="A32" s="8"/>
      <c r="B32" s="8">
        <v>2017</v>
      </c>
      <c r="C32" s="9"/>
      <c r="D32" s="9"/>
      <c r="E32" s="10"/>
      <c r="F32" s="10"/>
      <c r="G32" s="11"/>
      <c r="H32" s="12">
        <f>F32+G32</f>
        <v>0</v>
      </c>
      <c r="I32" s="13">
        <f>E32-F32</f>
        <v>0</v>
      </c>
      <c r="J32" s="13">
        <f>E32-H32</f>
        <v>0</v>
      </c>
    </row>
    <row r="33" spans="1:10" ht="12.75">
      <c r="A33" s="8"/>
      <c r="B33" s="8">
        <v>2017</v>
      </c>
      <c r="C33" s="9"/>
      <c r="D33" s="9"/>
      <c r="E33" s="10"/>
      <c r="F33" s="10"/>
      <c r="G33" s="11"/>
      <c r="H33" s="12">
        <f>F33+G33</f>
        <v>0</v>
      </c>
      <c r="I33" s="13">
        <f>E33-F33</f>
        <v>0</v>
      </c>
      <c r="J33" s="13">
        <f>E33-H33</f>
        <v>0</v>
      </c>
    </row>
    <row r="34" spans="1:10" ht="12.75">
      <c r="A34" s="14"/>
      <c r="B34" s="14"/>
      <c r="C34" s="15" t="s">
        <v>19</v>
      </c>
      <c r="D34" s="16"/>
      <c r="E34" s="17">
        <f aca="true" t="shared" si="6" ref="E34:J34">SUM(E30:E33)</f>
        <v>0</v>
      </c>
      <c r="F34" s="17">
        <f t="shared" si="6"/>
        <v>0</v>
      </c>
      <c r="G34" s="17">
        <f t="shared" si="6"/>
        <v>0</v>
      </c>
      <c r="H34" s="17">
        <f t="shared" si="6"/>
        <v>0</v>
      </c>
      <c r="I34" s="17">
        <f t="shared" si="6"/>
        <v>0</v>
      </c>
      <c r="J34" s="17">
        <f t="shared" si="6"/>
        <v>0</v>
      </c>
    </row>
    <row r="35" spans="1:10" ht="12.75">
      <c r="A35" s="8">
        <v>1</v>
      </c>
      <c r="B35" s="8">
        <v>2016</v>
      </c>
      <c r="C35" s="63" t="s">
        <v>41</v>
      </c>
      <c r="D35" s="67" t="s">
        <v>42</v>
      </c>
      <c r="E35" s="64">
        <v>536510.39</v>
      </c>
      <c r="F35" s="10"/>
      <c r="G35" s="11"/>
      <c r="H35" s="12">
        <f>F35+G35</f>
        <v>0</v>
      </c>
      <c r="I35" s="13">
        <f>E35-F35</f>
        <v>536510.39</v>
      </c>
      <c r="J35" s="13">
        <f>E35-H35</f>
        <v>536510.39</v>
      </c>
    </row>
    <row r="36" spans="1:10" ht="12.75">
      <c r="A36" s="8"/>
      <c r="B36" s="8">
        <v>2016</v>
      </c>
      <c r="C36" s="9"/>
      <c r="D36" s="9"/>
      <c r="E36" s="10"/>
      <c r="F36" s="10"/>
      <c r="G36" s="11"/>
      <c r="H36" s="12">
        <f>F36+G36</f>
        <v>0</v>
      </c>
      <c r="I36" s="13">
        <f>E36-F36</f>
        <v>0</v>
      </c>
      <c r="J36" s="13">
        <f>E36-H36</f>
        <v>0</v>
      </c>
    </row>
    <row r="37" spans="1:10" ht="12.75">
      <c r="A37" s="8"/>
      <c r="B37" s="8">
        <v>2016</v>
      </c>
      <c r="C37" s="9"/>
      <c r="D37" s="9"/>
      <c r="E37" s="10"/>
      <c r="F37" s="10"/>
      <c r="G37" s="11"/>
      <c r="H37" s="12">
        <f>F37+G37</f>
        <v>0</v>
      </c>
      <c r="I37" s="13">
        <f>E37-F37</f>
        <v>0</v>
      </c>
      <c r="J37" s="13">
        <f>E37-H37</f>
        <v>0</v>
      </c>
    </row>
    <row r="38" spans="1:10" ht="12.75">
      <c r="A38" s="8"/>
      <c r="B38" s="8">
        <v>2016</v>
      </c>
      <c r="C38" s="9"/>
      <c r="D38" s="9"/>
      <c r="E38" s="10"/>
      <c r="F38" s="10"/>
      <c r="G38" s="11"/>
      <c r="H38" s="12">
        <f>F38+G38</f>
        <v>0</v>
      </c>
      <c r="I38" s="13">
        <f>E38-F38</f>
        <v>0</v>
      </c>
      <c r="J38" s="13">
        <f>E38-H38</f>
        <v>0</v>
      </c>
    </row>
    <row r="39" spans="1:10" ht="12.75">
      <c r="A39" s="14"/>
      <c r="B39" s="14"/>
      <c r="C39" s="15" t="s">
        <v>19</v>
      </c>
      <c r="D39" s="16"/>
      <c r="E39" s="17">
        <f aca="true" t="shared" si="7" ref="E39:J39">SUM(E35:E38)</f>
        <v>536510.39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17">
        <f t="shared" si="7"/>
        <v>536510.39</v>
      </c>
      <c r="J39" s="17">
        <f t="shared" si="7"/>
        <v>536510.39</v>
      </c>
    </row>
    <row r="40" spans="1:10" ht="12.75">
      <c r="A40" s="8"/>
      <c r="B40" s="8">
        <v>2015</v>
      </c>
      <c r="C40" s="9"/>
      <c r="D40" s="9"/>
      <c r="E40" s="10"/>
      <c r="F40" s="10"/>
      <c r="G40" s="11"/>
      <c r="H40" s="12">
        <f>F40+G40</f>
        <v>0</v>
      </c>
      <c r="I40" s="13">
        <f>E40-F40</f>
        <v>0</v>
      </c>
      <c r="J40" s="13">
        <f>E40-H40</f>
        <v>0</v>
      </c>
    </row>
    <row r="41" spans="1:10" ht="12.75">
      <c r="A41" s="8"/>
      <c r="B41" s="8">
        <v>2015</v>
      </c>
      <c r="C41" s="9"/>
      <c r="D41" s="9"/>
      <c r="E41" s="10"/>
      <c r="F41" s="10"/>
      <c r="G41" s="11"/>
      <c r="H41" s="12">
        <f>F41+G41</f>
        <v>0</v>
      </c>
      <c r="I41" s="13">
        <f>E41-F41</f>
        <v>0</v>
      </c>
      <c r="J41" s="13">
        <f>E41-H41</f>
        <v>0</v>
      </c>
    </row>
    <row r="42" spans="1:10" ht="12.75">
      <c r="A42" s="8"/>
      <c r="B42" s="8">
        <v>2015</v>
      </c>
      <c r="C42" s="9"/>
      <c r="D42" s="9"/>
      <c r="E42" s="10"/>
      <c r="F42" s="10"/>
      <c r="G42" s="11"/>
      <c r="H42" s="12">
        <f>F42+G42</f>
        <v>0</v>
      </c>
      <c r="I42" s="13">
        <f>E42-F42</f>
        <v>0</v>
      </c>
      <c r="J42" s="13">
        <f>E42-H42</f>
        <v>0</v>
      </c>
    </row>
    <row r="43" spans="1:10" ht="12.75">
      <c r="A43" s="8"/>
      <c r="B43" s="8">
        <v>2015</v>
      </c>
      <c r="C43" s="9"/>
      <c r="D43" s="9"/>
      <c r="E43" s="10"/>
      <c r="F43" s="10"/>
      <c r="G43" s="11"/>
      <c r="H43" s="12">
        <f>F43+G43</f>
        <v>0</v>
      </c>
      <c r="I43" s="13">
        <f>E43-F43</f>
        <v>0</v>
      </c>
      <c r="J43" s="13">
        <f>E43-H43</f>
        <v>0</v>
      </c>
    </row>
    <row r="44" spans="1:10" ht="12.75">
      <c r="A44" s="14"/>
      <c r="B44" s="14"/>
      <c r="C44" s="15" t="s">
        <v>19</v>
      </c>
      <c r="D44" s="16"/>
      <c r="E44" s="17">
        <f aca="true" t="shared" si="8" ref="E44:J44">SUM(E40:E43)</f>
        <v>0</v>
      </c>
      <c r="F44" s="17">
        <f t="shared" si="8"/>
        <v>0</v>
      </c>
      <c r="G44" s="17">
        <f t="shared" si="8"/>
        <v>0</v>
      </c>
      <c r="H44" s="17">
        <f t="shared" si="8"/>
        <v>0</v>
      </c>
      <c r="I44" s="17">
        <f t="shared" si="8"/>
        <v>0</v>
      </c>
      <c r="J44" s="17">
        <f t="shared" si="8"/>
        <v>0</v>
      </c>
    </row>
    <row r="45" spans="1:10" ht="12.75">
      <c r="A45" s="8"/>
      <c r="B45" s="8">
        <v>2014</v>
      </c>
      <c r="C45" s="9"/>
      <c r="D45" s="9"/>
      <c r="E45" s="10"/>
      <c r="F45" s="10"/>
      <c r="G45" s="11"/>
      <c r="H45" s="12">
        <f>F45+G45</f>
        <v>0</v>
      </c>
      <c r="I45" s="13">
        <f>E45-F45</f>
        <v>0</v>
      </c>
      <c r="J45" s="13">
        <f>E45-H45</f>
        <v>0</v>
      </c>
    </row>
    <row r="46" spans="1:10" ht="12.75">
      <c r="A46" s="8"/>
      <c r="B46" s="8">
        <v>2014</v>
      </c>
      <c r="C46" s="9"/>
      <c r="D46" s="9"/>
      <c r="E46" s="10"/>
      <c r="F46" s="10"/>
      <c r="G46" s="11"/>
      <c r="H46" s="12">
        <f>F46+G46</f>
        <v>0</v>
      </c>
      <c r="I46" s="13">
        <f>E46-F46</f>
        <v>0</v>
      </c>
      <c r="J46" s="13">
        <f>E46-H46</f>
        <v>0</v>
      </c>
    </row>
    <row r="47" spans="1:10" ht="12.75">
      <c r="A47" s="8"/>
      <c r="B47" s="8">
        <v>2014</v>
      </c>
      <c r="C47" s="9"/>
      <c r="D47" s="9"/>
      <c r="E47" s="10"/>
      <c r="F47" s="10"/>
      <c r="G47" s="11"/>
      <c r="H47" s="12">
        <f>F47+G47</f>
        <v>0</v>
      </c>
      <c r="I47" s="13">
        <f>E47-F47</f>
        <v>0</v>
      </c>
      <c r="J47" s="13">
        <f>E47-H47</f>
        <v>0</v>
      </c>
    </row>
    <row r="48" spans="1:10" ht="12.75">
      <c r="A48" s="8"/>
      <c r="B48" s="8">
        <v>2014</v>
      </c>
      <c r="C48" s="9"/>
      <c r="D48" s="9"/>
      <c r="E48" s="10"/>
      <c r="F48" s="10"/>
      <c r="G48" s="11"/>
      <c r="H48" s="12">
        <f>F48+G48</f>
        <v>0</v>
      </c>
      <c r="I48" s="13">
        <f>E48-F48</f>
        <v>0</v>
      </c>
      <c r="J48" s="13">
        <f>E48-H48</f>
        <v>0</v>
      </c>
    </row>
    <row r="49" spans="1:10" ht="12.75">
      <c r="A49" s="14"/>
      <c r="B49" s="14"/>
      <c r="C49" s="15" t="s">
        <v>19</v>
      </c>
      <c r="D49" s="16"/>
      <c r="E49" s="17">
        <f aca="true" t="shared" si="9" ref="E49:J49">SUM(E45:E48)</f>
        <v>0</v>
      </c>
      <c r="F49" s="17">
        <f t="shared" si="9"/>
        <v>0</v>
      </c>
      <c r="G49" s="17">
        <f t="shared" si="9"/>
        <v>0</v>
      </c>
      <c r="H49" s="17">
        <f t="shared" si="9"/>
        <v>0</v>
      </c>
      <c r="I49" s="17">
        <f t="shared" si="9"/>
        <v>0</v>
      </c>
      <c r="J49" s="17">
        <f t="shared" si="9"/>
        <v>0</v>
      </c>
    </row>
    <row r="50" spans="1:10" ht="12.75">
      <c r="A50" s="8">
        <v>1</v>
      </c>
      <c r="B50" s="8">
        <v>2013</v>
      </c>
      <c r="C50" s="65" t="s">
        <v>43</v>
      </c>
      <c r="D50" s="76" t="s">
        <v>44</v>
      </c>
      <c r="E50" s="66">
        <v>6594600</v>
      </c>
      <c r="F50" s="10"/>
      <c r="G50" s="11"/>
      <c r="H50" s="12">
        <f>F50+G50</f>
        <v>0</v>
      </c>
      <c r="I50" s="13">
        <f>E50-F50</f>
        <v>6594600</v>
      </c>
      <c r="J50" s="13">
        <f>E50-H50</f>
        <v>6594600</v>
      </c>
    </row>
    <row r="51" spans="1:10" ht="12.75">
      <c r="A51" s="8">
        <v>2</v>
      </c>
      <c r="B51" s="8">
        <v>2013</v>
      </c>
      <c r="C51" s="63" t="s">
        <v>45</v>
      </c>
      <c r="D51" s="67" t="s">
        <v>46</v>
      </c>
      <c r="E51" s="64">
        <v>16920.8</v>
      </c>
      <c r="F51" s="10">
        <v>16920.8</v>
      </c>
      <c r="G51" s="11"/>
      <c r="H51" s="12">
        <f>F51+G51</f>
        <v>16920.8</v>
      </c>
      <c r="I51" s="13">
        <f>E51-F51</f>
        <v>0</v>
      </c>
      <c r="J51" s="13">
        <f>E51-H51</f>
        <v>0</v>
      </c>
    </row>
    <row r="52" spans="1:10" ht="12.75">
      <c r="A52" s="8"/>
      <c r="B52" s="8">
        <v>2013</v>
      </c>
      <c r="C52" s="9"/>
      <c r="D52" s="9"/>
      <c r="E52" s="10"/>
      <c r="F52" s="10"/>
      <c r="G52" s="11"/>
      <c r="H52" s="12">
        <f>F52+G52</f>
        <v>0</v>
      </c>
      <c r="I52" s="13">
        <f>E52-F52</f>
        <v>0</v>
      </c>
      <c r="J52" s="13">
        <f>E52-H52</f>
        <v>0</v>
      </c>
    </row>
    <row r="53" spans="1:10" ht="12.75">
      <c r="A53" s="8"/>
      <c r="B53" s="8">
        <v>2013</v>
      </c>
      <c r="C53" s="9"/>
      <c r="D53" s="9"/>
      <c r="E53" s="10"/>
      <c r="F53" s="10"/>
      <c r="G53" s="11"/>
      <c r="H53" s="12">
        <f>F53+G53</f>
        <v>0</v>
      </c>
      <c r="I53" s="13">
        <f>E53-F53</f>
        <v>0</v>
      </c>
      <c r="J53" s="13">
        <f>E53-H53</f>
        <v>0</v>
      </c>
    </row>
    <row r="54" spans="1:10" ht="12.75">
      <c r="A54" s="14"/>
      <c r="B54" s="14"/>
      <c r="C54" s="15" t="s">
        <v>19</v>
      </c>
      <c r="D54" s="16"/>
      <c r="E54" s="17">
        <f aca="true" t="shared" si="10" ref="E54:J54">SUM(E50:E53)</f>
        <v>6611520.8</v>
      </c>
      <c r="F54" s="17">
        <f t="shared" si="10"/>
        <v>16920.8</v>
      </c>
      <c r="G54" s="17">
        <f t="shared" si="10"/>
        <v>0</v>
      </c>
      <c r="H54" s="17">
        <f t="shared" si="10"/>
        <v>16920.8</v>
      </c>
      <c r="I54" s="17">
        <f t="shared" si="10"/>
        <v>6594600</v>
      </c>
      <c r="J54" s="17">
        <f t="shared" si="10"/>
        <v>6594600</v>
      </c>
    </row>
    <row r="55" spans="1:10" ht="12.75">
      <c r="A55" s="8">
        <v>1</v>
      </c>
      <c r="B55" s="8">
        <v>2012</v>
      </c>
      <c r="C55" s="63" t="s">
        <v>47</v>
      </c>
      <c r="D55" s="67" t="s">
        <v>48</v>
      </c>
      <c r="E55" s="67">
        <v>33022.29</v>
      </c>
      <c r="F55" s="10">
        <v>33022.29</v>
      </c>
      <c r="G55" s="11"/>
      <c r="H55" s="12">
        <f>F55+G55</f>
        <v>33022.29</v>
      </c>
      <c r="I55" s="13">
        <f>E55-F55</f>
        <v>0</v>
      </c>
      <c r="J55" s="13">
        <f>E55-H55</f>
        <v>0</v>
      </c>
    </row>
    <row r="56" spans="1:10" ht="12.75">
      <c r="A56" s="8">
        <v>2</v>
      </c>
      <c r="B56" s="8">
        <v>2012</v>
      </c>
      <c r="C56" s="63" t="s">
        <v>49</v>
      </c>
      <c r="D56" s="67" t="s">
        <v>50</v>
      </c>
      <c r="E56" s="67">
        <v>1153247</v>
      </c>
      <c r="F56" s="10">
        <v>1153247</v>
      </c>
      <c r="G56" s="11"/>
      <c r="H56" s="12">
        <f>F56+G56</f>
        <v>1153247</v>
      </c>
      <c r="I56" s="13">
        <f>E56-F56</f>
        <v>0</v>
      </c>
      <c r="J56" s="13">
        <f>E56-H56</f>
        <v>0</v>
      </c>
    </row>
    <row r="57" spans="1:10" ht="12.75">
      <c r="A57" s="8"/>
      <c r="B57" s="8">
        <v>2012</v>
      </c>
      <c r="C57" s="9"/>
      <c r="D57" s="9"/>
      <c r="E57" s="10"/>
      <c r="F57" s="10"/>
      <c r="G57" s="11"/>
      <c r="H57" s="12">
        <f>F57+G57</f>
        <v>0</v>
      </c>
      <c r="I57" s="13">
        <f>E57-F57</f>
        <v>0</v>
      </c>
      <c r="J57" s="13">
        <f>E57-H57</f>
        <v>0</v>
      </c>
    </row>
    <row r="58" spans="1:10" ht="12.75">
      <c r="A58" s="8"/>
      <c r="B58" s="8">
        <v>2012</v>
      </c>
      <c r="C58" s="9"/>
      <c r="D58" s="9"/>
      <c r="E58" s="10"/>
      <c r="F58" s="10"/>
      <c r="G58" s="11"/>
      <c r="H58" s="12">
        <f>F58+G58</f>
        <v>0</v>
      </c>
      <c r="I58" s="13">
        <f>E58-F58</f>
        <v>0</v>
      </c>
      <c r="J58" s="13">
        <f>E58-H58</f>
        <v>0</v>
      </c>
    </row>
    <row r="59" spans="1:10" ht="12.75">
      <c r="A59" s="14"/>
      <c r="B59" s="14"/>
      <c r="C59" s="15" t="s">
        <v>19</v>
      </c>
      <c r="D59" s="16"/>
      <c r="E59" s="17">
        <f aca="true" t="shared" si="11" ref="E59:J59">SUM(E55:E58)</f>
        <v>1186269.29</v>
      </c>
      <c r="F59" s="17">
        <f t="shared" si="11"/>
        <v>1186269.29</v>
      </c>
      <c r="G59" s="17">
        <f t="shared" si="11"/>
        <v>0</v>
      </c>
      <c r="H59" s="17">
        <f t="shared" si="11"/>
        <v>1186269.29</v>
      </c>
      <c r="I59" s="17">
        <f t="shared" si="11"/>
        <v>0</v>
      </c>
      <c r="J59" s="17">
        <f t="shared" si="11"/>
        <v>0</v>
      </c>
    </row>
    <row r="60" spans="1:10" ht="12.75">
      <c r="A60" s="8">
        <v>1</v>
      </c>
      <c r="B60" s="8" t="s">
        <v>20</v>
      </c>
      <c r="C60" s="60" t="s">
        <v>51</v>
      </c>
      <c r="D60" s="77" t="s">
        <v>52</v>
      </c>
      <c r="E60" s="10">
        <v>230856</v>
      </c>
      <c r="F60" s="36">
        <v>0</v>
      </c>
      <c r="G60" s="58">
        <v>0</v>
      </c>
      <c r="H60" s="12">
        <f>F60+G60</f>
        <v>0</v>
      </c>
      <c r="I60" s="13">
        <f aca="true" t="shared" si="12" ref="I60:I119">E60-F60</f>
        <v>230856</v>
      </c>
      <c r="J60" s="13">
        <f>E60-H60</f>
        <v>230856</v>
      </c>
    </row>
    <row r="61" spans="1:10" ht="12.75">
      <c r="A61" s="8">
        <v>2</v>
      </c>
      <c r="B61" s="8" t="s">
        <v>20</v>
      </c>
      <c r="C61" s="60" t="s">
        <v>51</v>
      </c>
      <c r="D61" s="77" t="s">
        <v>53</v>
      </c>
      <c r="E61" s="10">
        <v>-82162</v>
      </c>
      <c r="F61" s="36">
        <v>0</v>
      </c>
      <c r="G61" s="58">
        <v>0</v>
      </c>
      <c r="H61" s="12">
        <f>F61+G61</f>
        <v>0</v>
      </c>
      <c r="I61" s="13">
        <f t="shared" si="12"/>
        <v>-82162</v>
      </c>
      <c r="J61" s="13">
        <f>E61-H61</f>
        <v>-82162</v>
      </c>
    </row>
    <row r="62" spans="1:10" ht="12.75">
      <c r="A62" s="8">
        <v>3</v>
      </c>
      <c r="B62" s="8" t="s">
        <v>20</v>
      </c>
      <c r="C62" s="60" t="s">
        <v>54</v>
      </c>
      <c r="D62" s="77" t="s">
        <v>55</v>
      </c>
      <c r="E62" s="10">
        <v>51646</v>
      </c>
      <c r="F62" s="36">
        <v>0</v>
      </c>
      <c r="G62" s="58">
        <v>0</v>
      </c>
      <c r="H62" s="12">
        <f>F62+G62</f>
        <v>0</v>
      </c>
      <c r="I62" s="13">
        <f t="shared" si="12"/>
        <v>51646</v>
      </c>
      <c r="J62" s="13">
        <f>E62-H62</f>
        <v>51646</v>
      </c>
    </row>
    <row r="63" spans="1:10" ht="12.75">
      <c r="A63" s="8">
        <v>4</v>
      </c>
      <c r="B63" s="8" t="s">
        <v>20</v>
      </c>
      <c r="C63" s="60" t="s">
        <v>56</v>
      </c>
      <c r="D63" s="77" t="s">
        <v>57</v>
      </c>
      <c r="E63" s="10">
        <v>825000</v>
      </c>
      <c r="F63" s="36">
        <v>212683</v>
      </c>
      <c r="G63" s="58"/>
      <c r="H63" s="12">
        <f>F63+G63</f>
        <v>212683</v>
      </c>
      <c r="I63" s="13">
        <f t="shared" si="12"/>
        <v>612317</v>
      </c>
      <c r="J63" s="13">
        <f>E63-H63</f>
        <v>612317</v>
      </c>
    </row>
    <row r="64" spans="1:10" ht="12.75">
      <c r="A64" s="8">
        <v>5</v>
      </c>
      <c r="B64" s="8" t="s">
        <v>20</v>
      </c>
      <c r="C64" s="60" t="s">
        <v>58</v>
      </c>
      <c r="D64" s="77" t="s">
        <v>59</v>
      </c>
      <c r="E64" s="10">
        <v>408910</v>
      </c>
      <c r="F64" s="36">
        <v>0</v>
      </c>
      <c r="G64" s="58"/>
      <c r="H64" s="12">
        <f aca="true" t="shared" si="13" ref="H64:H119">F64+G64</f>
        <v>0</v>
      </c>
      <c r="I64" s="13">
        <f t="shared" si="12"/>
        <v>408910</v>
      </c>
      <c r="J64" s="13">
        <f aca="true" t="shared" si="14" ref="J64:J119">E64-H64</f>
        <v>408910</v>
      </c>
    </row>
    <row r="65" spans="1:10" ht="12.75">
      <c r="A65" s="8">
        <v>6</v>
      </c>
      <c r="B65" s="8" t="s">
        <v>20</v>
      </c>
      <c r="C65" s="60" t="s">
        <v>60</v>
      </c>
      <c r="D65" s="77" t="s">
        <v>61</v>
      </c>
      <c r="E65" s="10">
        <v>12688.28</v>
      </c>
      <c r="F65" s="36">
        <v>0</v>
      </c>
      <c r="G65" s="58"/>
      <c r="H65" s="12">
        <f t="shared" si="13"/>
        <v>0</v>
      </c>
      <c r="I65" s="13">
        <f t="shared" si="12"/>
        <v>12688.28</v>
      </c>
      <c r="J65" s="13">
        <f t="shared" si="14"/>
        <v>12688.28</v>
      </c>
    </row>
    <row r="66" spans="1:10" ht="12.75">
      <c r="A66" s="8">
        <v>7</v>
      </c>
      <c r="B66" s="8" t="s">
        <v>20</v>
      </c>
      <c r="C66" s="60" t="s">
        <v>62</v>
      </c>
      <c r="D66" s="77" t="s">
        <v>63</v>
      </c>
      <c r="E66" s="10">
        <v>9170.86</v>
      </c>
      <c r="F66" s="36">
        <v>0</v>
      </c>
      <c r="G66" s="58"/>
      <c r="H66" s="12">
        <f t="shared" si="13"/>
        <v>0</v>
      </c>
      <c r="I66" s="13">
        <f t="shared" si="12"/>
        <v>9170.86</v>
      </c>
      <c r="J66" s="13">
        <f t="shared" si="14"/>
        <v>9170.86</v>
      </c>
    </row>
    <row r="67" spans="1:10" ht="12.75">
      <c r="A67" s="8">
        <v>8</v>
      </c>
      <c r="B67" s="8" t="s">
        <v>20</v>
      </c>
      <c r="C67" s="60" t="s">
        <v>64</v>
      </c>
      <c r="D67" s="77" t="s">
        <v>65</v>
      </c>
      <c r="E67" s="10">
        <v>5282.63</v>
      </c>
      <c r="F67" s="36">
        <v>0</v>
      </c>
      <c r="G67" s="58"/>
      <c r="H67" s="12">
        <f t="shared" si="13"/>
        <v>0</v>
      </c>
      <c r="I67" s="13">
        <f t="shared" si="12"/>
        <v>5282.63</v>
      </c>
      <c r="J67" s="13">
        <f t="shared" si="14"/>
        <v>5282.63</v>
      </c>
    </row>
    <row r="68" spans="1:10" ht="12.75">
      <c r="A68" s="8">
        <v>9</v>
      </c>
      <c r="B68" s="8" t="s">
        <v>20</v>
      </c>
      <c r="C68" s="60" t="s">
        <v>66</v>
      </c>
      <c r="D68" s="77" t="s">
        <v>67</v>
      </c>
      <c r="E68" s="10">
        <v>490634.1</v>
      </c>
      <c r="F68" s="68">
        <v>441377.18</v>
      </c>
      <c r="G68" s="58"/>
      <c r="H68" s="12">
        <f t="shared" si="13"/>
        <v>441377.18</v>
      </c>
      <c r="I68" s="13">
        <f t="shared" si="12"/>
        <v>49256.919999999984</v>
      </c>
      <c r="J68" s="13">
        <f t="shared" si="14"/>
        <v>49256.919999999984</v>
      </c>
    </row>
    <row r="69" spans="1:10" ht="12.75">
      <c r="A69" s="8">
        <v>10</v>
      </c>
      <c r="B69" s="8" t="s">
        <v>20</v>
      </c>
      <c r="C69" s="60" t="s">
        <v>66</v>
      </c>
      <c r="D69" s="77" t="s">
        <v>68</v>
      </c>
      <c r="E69" s="10">
        <v>490634.1</v>
      </c>
      <c r="F69" s="68">
        <v>464701.57</v>
      </c>
      <c r="G69" s="58"/>
      <c r="H69" s="12">
        <f t="shared" si="13"/>
        <v>464701.57</v>
      </c>
      <c r="I69" s="13">
        <f t="shared" si="12"/>
        <v>25932.52999999997</v>
      </c>
      <c r="J69" s="13">
        <f t="shared" si="14"/>
        <v>25932.52999999997</v>
      </c>
    </row>
    <row r="70" spans="1:10" ht="12.75">
      <c r="A70" s="8">
        <v>11</v>
      </c>
      <c r="B70" s="8" t="s">
        <v>20</v>
      </c>
      <c r="C70" s="60" t="s">
        <v>66</v>
      </c>
      <c r="D70" s="77" t="s">
        <v>69</v>
      </c>
      <c r="E70" s="10">
        <v>-12165.86</v>
      </c>
      <c r="F70" s="36">
        <v>0</v>
      </c>
      <c r="G70" s="58"/>
      <c r="H70" s="12">
        <f t="shared" si="13"/>
        <v>0</v>
      </c>
      <c r="I70" s="13">
        <f t="shared" si="12"/>
        <v>-12165.86</v>
      </c>
      <c r="J70" s="13">
        <f t="shared" si="14"/>
        <v>-12165.86</v>
      </c>
    </row>
    <row r="71" spans="1:10" ht="12.75">
      <c r="A71" s="8">
        <v>12</v>
      </c>
      <c r="B71" s="8" t="s">
        <v>20</v>
      </c>
      <c r="C71" s="60" t="s">
        <v>70</v>
      </c>
      <c r="D71" s="77" t="s">
        <v>71</v>
      </c>
      <c r="E71" s="10">
        <v>3800000</v>
      </c>
      <c r="F71" s="68">
        <v>3231207.11</v>
      </c>
      <c r="G71" s="58"/>
      <c r="H71" s="12">
        <f t="shared" si="13"/>
        <v>3231207.11</v>
      </c>
      <c r="I71" s="13">
        <f t="shared" si="12"/>
        <v>568792.8900000001</v>
      </c>
      <c r="J71" s="13">
        <f t="shared" si="14"/>
        <v>568792.8900000001</v>
      </c>
    </row>
    <row r="72" spans="1:10" ht="12.75">
      <c r="A72" s="8">
        <v>13</v>
      </c>
      <c r="B72" s="8" t="s">
        <v>20</v>
      </c>
      <c r="C72" s="60" t="s">
        <v>70</v>
      </c>
      <c r="D72" s="77" t="s">
        <v>72</v>
      </c>
      <c r="E72" s="10">
        <v>-500000</v>
      </c>
      <c r="F72" s="36"/>
      <c r="G72" s="58"/>
      <c r="H72" s="12">
        <f t="shared" si="13"/>
        <v>0</v>
      </c>
      <c r="I72" s="13">
        <f t="shared" si="12"/>
        <v>-500000</v>
      </c>
      <c r="J72" s="13">
        <f t="shared" si="14"/>
        <v>-500000</v>
      </c>
    </row>
    <row r="73" spans="1:10" ht="12.75">
      <c r="A73" s="8">
        <v>14</v>
      </c>
      <c r="B73" s="8" t="s">
        <v>20</v>
      </c>
      <c r="C73" s="60" t="s">
        <v>73</v>
      </c>
      <c r="D73" s="77" t="s">
        <v>74</v>
      </c>
      <c r="E73" s="10">
        <v>1198283.3</v>
      </c>
      <c r="F73" s="68">
        <v>1050919.84</v>
      </c>
      <c r="G73" s="58"/>
      <c r="H73" s="12">
        <f t="shared" si="13"/>
        <v>1050919.84</v>
      </c>
      <c r="I73" s="13">
        <f t="shared" si="12"/>
        <v>147363.45999999996</v>
      </c>
      <c r="J73" s="13">
        <f t="shared" si="14"/>
        <v>147363.45999999996</v>
      </c>
    </row>
    <row r="74" spans="1:10" ht="12.75">
      <c r="A74" s="8">
        <v>15</v>
      </c>
      <c r="B74" s="8" t="s">
        <v>20</v>
      </c>
      <c r="C74" s="60" t="s">
        <v>75</v>
      </c>
      <c r="D74" s="77" t="s">
        <v>76</v>
      </c>
      <c r="E74" s="10">
        <v>321000</v>
      </c>
      <c r="F74" s="36">
        <v>0</v>
      </c>
      <c r="G74" s="58">
        <v>255099.01</v>
      </c>
      <c r="H74" s="12">
        <f t="shared" si="13"/>
        <v>255099.01</v>
      </c>
      <c r="I74" s="13">
        <f t="shared" si="12"/>
        <v>321000</v>
      </c>
      <c r="J74" s="13">
        <f t="shared" si="14"/>
        <v>65900.98999999999</v>
      </c>
    </row>
    <row r="75" spans="1:10" ht="12.75">
      <c r="A75" s="8">
        <v>16</v>
      </c>
      <c r="B75" s="8" t="s">
        <v>20</v>
      </c>
      <c r="C75" s="60" t="s">
        <v>77</v>
      </c>
      <c r="D75" s="77" t="s">
        <v>78</v>
      </c>
      <c r="E75" s="10">
        <v>510000</v>
      </c>
      <c r="F75" s="69">
        <v>494248</v>
      </c>
      <c r="G75" s="58"/>
      <c r="H75" s="12">
        <f t="shared" si="13"/>
        <v>494248</v>
      </c>
      <c r="I75" s="13">
        <f t="shared" si="12"/>
        <v>15752</v>
      </c>
      <c r="J75" s="13">
        <f t="shared" si="14"/>
        <v>15752</v>
      </c>
    </row>
    <row r="76" spans="1:10" ht="12.75">
      <c r="A76" s="8">
        <v>17</v>
      </c>
      <c r="B76" s="8" t="s">
        <v>20</v>
      </c>
      <c r="C76" s="60" t="s">
        <v>79</v>
      </c>
      <c r="D76" s="77" t="s">
        <v>80</v>
      </c>
      <c r="E76" s="10">
        <v>1000000</v>
      </c>
      <c r="F76" s="69">
        <v>956856</v>
      </c>
      <c r="G76" s="58"/>
      <c r="H76" s="12">
        <f t="shared" si="13"/>
        <v>956856</v>
      </c>
      <c r="I76" s="13">
        <f t="shared" si="12"/>
        <v>43144</v>
      </c>
      <c r="J76" s="13">
        <f t="shared" si="14"/>
        <v>43144</v>
      </c>
    </row>
    <row r="77" spans="1:10" ht="12.75">
      <c r="A77" s="8">
        <v>18</v>
      </c>
      <c r="B77" s="8" t="s">
        <v>20</v>
      </c>
      <c r="C77" s="60" t="s">
        <v>81</v>
      </c>
      <c r="D77" s="77" t="s">
        <v>82</v>
      </c>
      <c r="E77" s="10">
        <v>142025.68</v>
      </c>
      <c r="F77" s="69">
        <v>111041</v>
      </c>
      <c r="G77" s="58"/>
      <c r="H77" s="12">
        <f t="shared" si="13"/>
        <v>111041</v>
      </c>
      <c r="I77" s="13">
        <f t="shared" si="12"/>
        <v>30984.679999999993</v>
      </c>
      <c r="J77" s="13">
        <f t="shared" si="14"/>
        <v>30984.679999999993</v>
      </c>
    </row>
    <row r="78" spans="1:10" ht="12.75">
      <c r="A78" s="8">
        <v>19</v>
      </c>
      <c r="B78" s="8" t="s">
        <v>20</v>
      </c>
      <c r="C78" s="60" t="s">
        <v>83</v>
      </c>
      <c r="D78" s="77" t="s">
        <v>84</v>
      </c>
      <c r="E78" s="10">
        <v>785014.46</v>
      </c>
      <c r="F78" s="70">
        <v>100000</v>
      </c>
      <c r="G78" s="58"/>
      <c r="H78" s="12">
        <f t="shared" si="13"/>
        <v>100000</v>
      </c>
      <c r="I78" s="13">
        <f t="shared" si="12"/>
        <v>685014.46</v>
      </c>
      <c r="J78" s="13">
        <f t="shared" si="14"/>
        <v>685014.46</v>
      </c>
    </row>
    <row r="79" spans="1:10" ht="12.75">
      <c r="A79" s="8">
        <v>20</v>
      </c>
      <c r="B79" s="8" t="s">
        <v>20</v>
      </c>
      <c r="C79" s="60" t="s">
        <v>85</v>
      </c>
      <c r="D79" s="77" t="s">
        <v>86</v>
      </c>
      <c r="E79" s="10">
        <v>3098741.39</v>
      </c>
      <c r="F79" s="71">
        <v>3098741.39</v>
      </c>
      <c r="G79" s="58"/>
      <c r="H79" s="12">
        <f t="shared" si="13"/>
        <v>3098741.39</v>
      </c>
      <c r="I79" s="13">
        <f t="shared" si="12"/>
        <v>0</v>
      </c>
      <c r="J79" s="13">
        <f t="shared" si="14"/>
        <v>0</v>
      </c>
    </row>
    <row r="80" spans="1:10" ht="12.75">
      <c r="A80" s="8">
        <v>21</v>
      </c>
      <c r="B80" s="8" t="s">
        <v>20</v>
      </c>
      <c r="C80" s="60" t="s">
        <v>85</v>
      </c>
      <c r="D80" s="77" t="s">
        <v>87</v>
      </c>
      <c r="E80" s="10">
        <v>10329137.98</v>
      </c>
      <c r="F80" s="71">
        <v>10154628.29</v>
      </c>
      <c r="G80" s="58"/>
      <c r="H80" s="12">
        <f t="shared" si="13"/>
        <v>10154628.29</v>
      </c>
      <c r="I80" s="13">
        <f t="shared" si="12"/>
        <v>174509.69000000134</v>
      </c>
      <c r="J80" s="13">
        <f t="shared" si="14"/>
        <v>174509.69000000134</v>
      </c>
    </row>
    <row r="81" spans="1:10" ht="12.75">
      <c r="A81" s="8">
        <v>22</v>
      </c>
      <c r="B81" s="8" t="s">
        <v>20</v>
      </c>
      <c r="C81" s="60" t="s">
        <v>85</v>
      </c>
      <c r="D81" s="77" t="s">
        <v>88</v>
      </c>
      <c r="E81" s="10">
        <v>1807599.15</v>
      </c>
      <c r="F81" s="71">
        <v>1521858</v>
      </c>
      <c r="G81" s="58"/>
      <c r="H81" s="12">
        <f t="shared" si="13"/>
        <v>1521858</v>
      </c>
      <c r="I81" s="13">
        <f t="shared" si="12"/>
        <v>285741.1499999999</v>
      </c>
      <c r="J81" s="13">
        <f t="shared" si="14"/>
        <v>285741.1499999999</v>
      </c>
    </row>
    <row r="82" spans="1:10" ht="12.75">
      <c r="A82" s="8">
        <v>23</v>
      </c>
      <c r="B82" s="8" t="s">
        <v>20</v>
      </c>
      <c r="C82" s="60" t="s">
        <v>89</v>
      </c>
      <c r="D82" s="77" t="s">
        <v>90</v>
      </c>
      <c r="E82" s="10">
        <v>2478993.12</v>
      </c>
      <c r="F82" s="71">
        <v>2231093.79</v>
      </c>
      <c r="G82" s="58"/>
      <c r="H82" s="12">
        <f t="shared" si="13"/>
        <v>2231093.79</v>
      </c>
      <c r="I82" s="13">
        <f t="shared" si="12"/>
        <v>247899.33000000007</v>
      </c>
      <c r="J82" s="13">
        <f t="shared" si="14"/>
        <v>247899.33000000007</v>
      </c>
    </row>
    <row r="83" spans="1:10" ht="12.75">
      <c r="A83" s="8">
        <v>24</v>
      </c>
      <c r="B83" s="8" t="s">
        <v>20</v>
      </c>
      <c r="C83" s="60" t="s">
        <v>89</v>
      </c>
      <c r="D83" s="77" t="s">
        <v>91</v>
      </c>
      <c r="E83" s="10">
        <v>1394433.63</v>
      </c>
      <c r="F83" s="71">
        <v>1254990.27</v>
      </c>
      <c r="G83" s="58"/>
      <c r="H83" s="12">
        <f t="shared" si="13"/>
        <v>1254990.27</v>
      </c>
      <c r="I83" s="13">
        <f t="shared" si="12"/>
        <v>139443.35999999987</v>
      </c>
      <c r="J83" s="13">
        <f t="shared" si="14"/>
        <v>139443.35999999987</v>
      </c>
    </row>
    <row r="84" spans="1:10" ht="12.75">
      <c r="A84" s="8">
        <v>25</v>
      </c>
      <c r="B84" s="8" t="s">
        <v>20</v>
      </c>
      <c r="C84" s="60" t="s">
        <v>92</v>
      </c>
      <c r="D84" s="77" t="s">
        <v>93</v>
      </c>
      <c r="E84" s="10">
        <v>1536459.27</v>
      </c>
      <c r="F84" s="71">
        <v>1524311.5</v>
      </c>
      <c r="G84" s="58"/>
      <c r="H84" s="12">
        <f t="shared" si="13"/>
        <v>1524311.5</v>
      </c>
      <c r="I84" s="13">
        <f t="shared" si="12"/>
        <v>12147.770000000019</v>
      </c>
      <c r="J84" s="13">
        <f t="shared" si="14"/>
        <v>12147.770000000019</v>
      </c>
    </row>
    <row r="85" spans="1:10" ht="12.75">
      <c r="A85" s="8">
        <v>26</v>
      </c>
      <c r="B85" s="8" t="s">
        <v>20</v>
      </c>
      <c r="C85" s="60" t="s">
        <v>94</v>
      </c>
      <c r="D85" s="77" t="s">
        <v>95</v>
      </c>
      <c r="E85" s="10">
        <v>830000</v>
      </c>
      <c r="F85" s="71">
        <v>724788</v>
      </c>
      <c r="G85" s="58"/>
      <c r="H85" s="12">
        <f t="shared" si="13"/>
        <v>724788</v>
      </c>
      <c r="I85" s="13">
        <f t="shared" si="12"/>
        <v>105212</v>
      </c>
      <c r="J85" s="13">
        <f t="shared" si="14"/>
        <v>105212</v>
      </c>
    </row>
    <row r="86" spans="1:10" ht="12.75">
      <c r="A86" s="8">
        <v>27</v>
      </c>
      <c r="B86" s="8" t="s">
        <v>20</v>
      </c>
      <c r="C86" s="60" t="s">
        <v>94</v>
      </c>
      <c r="D86" s="77" t="s">
        <v>96</v>
      </c>
      <c r="E86" s="10">
        <v>780000</v>
      </c>
      <c r="F86" s="71">
        <v>596486.24</v>
      </c>
      <c r="G86" s="58"/>
      <c r="H86" s="12">
        <f t="shared" si="13"/>
        <v>596486.24</v>
      </c>
      <c r="I86" s="13">
        <f t="shared" si="12"/>
        <v>183513.76</v>
      </c>
      <c r="J86" s="13">
        <f t="shared" si="14"/>
        <v>183513.76</v>
      </c>
    </row>
    <row r="87" spans="1:10" ht="12.75">
      <c r="A87" s="8">
        <v>28</v>
      </c>
      <c r="B87" s="8" t="s">
        <v>20</v>
      </c>
      <c r="C87" s="60" t="s">
        <v>94</v>
      </c>
      <c r="D87" s="77" t="s">
        <v>97</v>
      </c>
      <c r="E87" s="10">
        <v>850000</v>
      </c>
      <c r="F87" s="71">
        <v>761040</v>
      </c>
      <c r="G87" s="58"/>
      <c r="H87" s="12">
        <f t="shared" si="13"/>
        <v>761040</v>
      </c>
      <c r="I87" s="13">
        <f t="shared" si="12"/>
        <v>88960</v>
      </c>
      <c r="J87" s="13">
        <f t="shared" si="14"/>
        <v>88960</v>
      </c>
    </row>
    <row r="88" spans="1:10" ht="12.75">
      <c r="A88" s="8">
        <v>29</v>
      </c>
      <c r="B88" s="8" t="s">
        <v>20</v>
      </c>
      <c r="C88" s="60" t="s">
        <v>94</v>
      </c>
      <c r="D88" s="77" t="s">
        <v>98</v>
      </c>
      <c r="E88" s="10">
        <v>1700000</v>
      </c>
      <c r="F88" s="71">
        <v>750000</v>
      </c>
      <c r="G88" s="58">
        <v>119733.19</v>
      </c>
      <c r="H88" s="12">
        <f t="shared" si="13"/>
        <v>869733.19</v>
      </c>
      <c r="I88" s="13">
        <f t="shared" si="12"/>
        <v>950000</v>
      </c>
      <c r="J88" s="13">
        <f t="shared" si="14"/>
        <v>830266.81</v>
      </c>
    </row>
    <row r="89" spans="1:10" ht="12.75">
      <c r="A89" s="8">
        <v>30</v>
      </c>
      <c r="B89" s="8" t="s">
        <v>20</v>
      </c>
      <c r="C89" s="60" t="s">
        <v>94</v>
      </c>
      <c r="D89" s="77" t="s">
        <v>99</v>
      </c>
      <c r="E89" s="10">
        <v>900000</v>
      </c>
      <c r="F89" s="71">
        <v>900000</v>
      </c>
      <c r="G89" s="58"/>
      <c r="H89" s="12">
        <f t="shared" si="13"/>
        <v>900000</v>
      </c>
      <c r="I89" s="13">
        <f t="shared" si="12"/>
        <v>0</v>
      </c>
      <c r="J89" s="13">
        <f t="shared" si="14"/>
        <v>0</v>
      </c>
    </row>
    <row r="90" spans="1:10" ht="12.75">
      <c r="A90" s="8">
        <v>31</v>
      </c>
      <c r="B90" s="8" t="s">
        <v>20</v>
      </c>
      <c r="C90" s="60" t="s">
        <v>94</v>
      </c>
      <c r="D90" s="77" t="s">
        <v>100</v>
      </c>
      <c r="E90" s="10">
        <v>890000</v>
      </c>
      <c r="F90" s="71">
        <v>786754.8</v>
      </c>
      <c r="G90" s="58"/>
      <c r="H90" s="12">
        <f t="shared" si="13"/>
        <v>786754.8</v>
      </c>
      <c r="I90" s="13">
        <f t="shared" si="12"/>
        <v>103245.19999999995</v>
      </c>
      <c r="J90" s="13">
        <f t="shared" si="14"/>
        <v>103245.19999999995</v>
      </c>
    </row>
    <row r="91" spans="1:10" ht="12.75">
      <c r="A91" s="8">
        <v>32</v>
      </c>
      <c r="B91" s="8" t="s">
        <v>20</v>
      </c>
      <c r="C91" s="60" t="s">
        <v>94</v>
      </c>
      <c r="D91" s="77" t="s">
        <v>101</v>
      </c>
      <c r="E91" s="10">
        <v>900000</v>
      </c>
      <c r="F91" s="71">
        <v>469803.62</v>
      </c>
      <c r="G91" s="58"/>
      <c r="H91" s="12">
        <f t="shared" si="13"/>
        <v>469803.62</v>
      </c>
      <c r="I91" s="13">
        <f t="shared" si="12"/>
        <v>430196.38</v>
      </c>
      <c r="J91" s="13">
        <f t="shared" si="14"/>
        <v>430196.38</v>
      </c>
    </row>
    <row r="92" spans="1:10" ht="12.75">
      <c r="A92" s="8">
        <v>33</v>
      </c>
      <c r="B92" s="8" t="s">
        <v>20</v>
      </c>
      <c r="C92" s="60" t="s">
        <v>94</v>
      </c>
      <c r="D92" s="77" t="s">
        <v>102</v>
      </c>
      <c r="E92" s="10">
        <v>-200000</v>
      </c>
      <c r="F92" s="71">
        <v>0</v>
      </c>
      <c r="G92" s="58"/>
      <c r="H92" s="12">
        <f t="shared" si="13"/>
        <v>0</v>
      </c>
      <c r="I92" s="13">
        <f t="shared" si="12"/>
        <v>-200000</v>
      </c>
      <c r="J92" s="13">
        <f t="shared" si="14"/>
        <v>-200000</v>
      </c>
    </row>
    <row r="93" spans="1:10" ht="12.75">
      <c r="A93" s="8">
        <v>34</v>
      </c>
      <c r="B93" s="8" t="s">
        <v>20</v>
      </c>
      <c r="C93" s="60" t="s">
        <v>94</v>
      </c>
      <c r="D93" s="77" t="s">
        <v>103</v>
      </c>
      <c r="E93" s="10">
        <v>-100000</v>
      </c>
      <c r="F93" s="71">
        <v>0</v>
      </c>
      <c r="G93" s="58"/>
      <c r="H93" s="12">
        <f t="shared" si="13"/>
        <v>0</v>
      </c>
      <c r="I93" s="13">
        <f t="shared" si="12"/>
        <v>-100000</v>
      </c>
      <c r="J93" s="13">
        <f t="shared" si="14"/>
        <v>-100000</v>
      </c>
    </row>
    <row r="94" spans="1:10" ht="12.75">
      <c r="A94" s="8">
        <v>35</v>
      </c>
      <c r="B94" s="8" t="s">
        <v>20</v>
      </c>
      <c r="C94" s="60" t="s">
        <v>104</v>
      </c>
      <c r="D94" s="77" t="s">
        <v>105</v>
      </c>
      <c r="E94" s="10">
        <v>2256916.91</v>
      </c>
      <c r="F94" s="71">
        <v>2256916.65</v>
      </c>
      <c r="G94" s="58"/>
      <c r="H94" s="12">
        <f t="shared" si="13"/>
        <v>2256916.65</v>
      </c>
      <c r="I94" s="13">
        <f t="shared" si="12"/>
        <v>0.26000000024214387</v>
      </c>
      <c r="J94" s="13">
        <f t="shared" si="14"/>
        <v>0.26000000024214387</v>
      </c>
    </row>
    <row r="95" spans="1:10" ht="12.75">
      <c r="A95" s="8">
        <v>36</v>
      </c>
      <c r="B95" s="8" t="s">
        <v>20</v>
      </c>
      <c r="C95" s="60" t="s">
        <v>104</v>
      </c>
      <c r="D95" s="77" t="s">
        <v>106</v>
      </c>
      <c r="E95" s="10">
        <v>4483904.62</v>
      </c>
      <c r="F95" s="71">
        <v>4435117.51</v>
      </c>
      <c r="G95" s="58"/>
      <c r="H95" s="12">
        <f t="shared" si="13"/>
        <v>4435117.51</v>
      </c>
      <c r="I95" s="13">
        <f t="shared" si="12"/>
        <v>48787.110000000335</v>
      </c>
      <c r="J95" s="13">
        <f t="shared" si="14"/>
        <v>48787.110000000335</v>
      </c>
    </row>
    <row r="96" spans="1:10" ht="12.75">
      <c r="A96" s="8">
        <v>37</v>
      </c>
      <c r="B96" s="8" t="s">
        <v>20</v>
      </c>
      <c r="C96" s="60" t="s">
        <v>104</v>
      </c>
      <c r="D96" s="77" t="s">
        <v>107</v>
      </c>
      <c r="E96" s="10">
        <v>523506.54</v>
      </c>
      <c r="F96" s="71">
        <v>494228.51</v>
      </c>
      <c r="G96" s="58"/>
      <c r="H96" s="12">
        <f t="shared" si="13"/>
        <v>494228.51</v>
      </c>
      <c r="I96" s="13">
        <f t="shared" si="12"/>
        <v>29278.02999999997</v>
      </c>
      <c r="J96" s="13">
        <f t="shared" si="14"/>
        <v>29278.02999999997</v>
      </c>
    </row>
    <row r="97" spans="1:10" ht="12.75">
      <c r="A97" s="8">
        <v>38</v>
      </c>
      <c r="B97" s="8" t="s">
        <v>20</v>
      </c>
      <c r="C97" s="60" t="s">
        <v>104</v>
      </c>
      <c r="D97" s="77" t="s">
        <v>108</v>
      </c>
      <c r="E97" s="10">
        <v>-14606.97</v>
      </c>
      <c r="F97" s="71">
        <v>0</v>
      </c>
      <c r="G97" s="58"/>
      <c r="H97" s="12">
        <f t="shared" si="13"/>
        <v>0</v>
      </c>
      <c r="I97" s="13">
        <f t="shared" si="12"/>
        <v>-14606.97</v>
      </c>
      <c r="J97" s="13">
        <f t="shared" si="14"/>
        <v>-14606.97</v>
      </c>
    </row>
    <row r="98" spans="1:10" ht="12.75">
      <c r="A98" s="8">
        <v>39</v>
      </c>
      <c r="B98" s="8" t="s">
        <v>20</v>
      </c>
      <c r="C98" s="60" t="s">
        <v>109</v>
      </c>
      <c r="D98" s="77" t="s">
        <v>110</v>
      </c>
      <c r="E98" s="10">
        <v>785014.49</v>
      </c>
      <c r="F98" s="71">
        <v>0</v>
      </c>
      <c r="G98" s="58"/>
      <c r="H98" s="12">
        <f t="shared" si="13"/>
        <v>0</v>
      </c>
      <c r="I98" s="13">
        <f t="shared" si="12"/>
        <v>785014.49</v>
      </c>
      <c r="J98" s="13">
        <f t="shared" si="14"/>
        <v>785014.49</v>
      </c>
    </row>
    <row r="99" spans="1:10" ht="12.75">
      <c r="A99" s="8">
        <v>40</v>
      </c>
      <c r="B99" s="8" t="s">
        <v>20</v>
      </c>
      <c r="C99" s="60" t="s">
        <v>109</v>
      </c>
      <c r="D99" s="77" t="s">
        <v>111</v>
      </c>
      <c r="E99" s="10">
        <v>-778102.78</v>
      </c>
      <c r="F99" s="36">
        <v>0</v>
      </c>
      <c r="G99" s="58"/>
      <c r="H99" s="12">
        <f t="shared" si="13"/>
        <v>0</v>
      </c>
      <c r="I99" s="13">
        <f t="shared" si="12"/>
        <v>-778102.78</v>
      </c>
      <c r="J99" s="13">
        <f t="shared" si="14"/>
        <v>-778102.78</v>
      </c>
    </row>
    <row r="100" spans="1:10" ht="12.75">
      <c r="A100" s="8">
        <v>41</v>
      </c>
      <c r="B100" s="8" t="s">
        <v>20</v>
      </c>
      <c r="C100" s="60" t="s">
        <v>112</v>
      </c>
      <c r="D100" s="77" t="s">
        <v>113</v>
      </c>
      <c r="E100" s="10">
        <v>568102.59</v>
      </c>
      <c r="F100" s="36">
        <v>568102.59</v>
      </c>
      <c r="G100" s="58"/>
      <c r="H100" s="12">
        <f t="shared" si="13"/>
        <v>568102.59</v>
      </c>
      <c r="I100" s="13">
        <f t="shared" si="12"/>
        <v>0</v>
      </c>
      <c r="J100" s="13">
        <f t="shared" si="14"/>
        <v>0</v>
      </c>
    </row>
    <row r="101" spans="1:10" ht="12.75">
      <c r="A101" s="8">
        <v>42</v>
      </c>
      <c r="B101" s="8" t="s">
        <v>20</v>
      </c>
      <c r="C101" s="60" t="s">
        <v>94</v>
      </c>
      <c r="D101" s="77" t="s">
        <v>114</v>
      </c>
      <c r="E101" s="10">
        <v>550000</v>
      </c>
      <c r="F101" s="36">
        <v>438481.86</v>
      </c>
      <c r="G101" s="58"/>
      <c r="H101" s="12">
        <f t="shared" si="13"/>
        <v>438481.86</v>
      </c>
      <c r="I101" s="13">
        <f t="shared" si="12"/>
        <v>111518.14000000001</v>
      </c>
      <c r="J101" s="13">
        <f t="shared" si="14"/>
        <v>111518.14000000001</v>
      </c>
    </row>
    <row r="102" spans="1:10" ht="12.75">
      <c r="A102" s="8">
        <v>43</v>
      </c>
      <c r="B102" s="8" t="s">
        <v>20</v>
      </c>
      <c r="C102" s="60" t="s">
        <v>94</v>
      </c>
      <c r="D102" s="77" t="s">
        <v>115</v>
      </c>
      <c r="E102" s="10">
        <v>300000</v>
      </c>
      <c r="F102" s="36">
        <v>180000</v>
      </c>
      <c r="G102" s="58"/>
      <c r="H102" s="12">
        <f t="shared" si="13"/>
        <v>180000</v>
      </c>
      <c r="I102" s="13">
        <f t="shared" si="12"/>
        <v>120000</v>
      </c>
      <c r="J102" s="13">
        <f t="shared" si="14"/>
        <v>120000</v>
      </c>
    </row>
    <row r="103" spans="1:10" ht="12.75">
      <c r="A103" s="8">
        <v>44</v>
      </c>
      <c r="B103" s="8" t="s">
        <v>20</v>
      </c>
      <c r="C103" s="60" t="s">
        <v>116</v>
      </c>
      <c r="D103" s="77" t="s">
        <v>117</v>
      </c>
      <c r="E103" s="10">
        <v>4103000</v>
      </c>
      <c r="F103" s="72">
        <v>4103000</v>
      </c>
      <c r="G103" s="58"/>
      <c r="H103" s="12">
        <f t="shared" si="13"/>
        <v>4103000</v>
      </c>
      <c r="I103" s="13">
        <f t="shared" si="12"/>
        <v>0</v>
      </c>
      <c r="J103" s="13">
        <f t="shared" si="14"/>
        <v>0</v>
      </c>
    </row>
    <row r="104" spans="1:10" ht="12.75">
      <c r="A104" s="8">
        <v>45</v>
      </c>
      <c r="B104" s="8" t="s">
        <v>20</v>
      </c>
      <c r="C104" s="60" t="s">
        <v>118</v>
      </c>
      <c r="D104" s="77" t="s">
        <v>119</v>
      </c>
      <c r="E104" s="10">
        <v>2228511.52</v>
      </c>
      <c r="F104" s="72">
        <v>2228511.52</v>
      </c>
      <c r="G104" s="58"/>
      <c r="H104" s="12">
        <f t="shared" si="13"/>
        <v>2228511.52</v>
      </c>
      <c r="I104" s="13">
        <f t="shared" si="12"/>
        <v>0</v>
      </c>
      <c r="J104" s="13">
        <f t="shared" si="14"/>
        <v>0</v>
      </c>
    </row>
    <row r="105" spans="1:10" ht="12.75">
      <c r="A105" s="8">
        <v>46</v>
      </c>
      <c r="B105" s="8" t="s">
        <v>20</v>
      </c>
      <c r="C105" s="60" t="s">
        <v>118</v>
      </c>
      <c r="D105" s="77" t="s">
        <v>120</v>
      </c>
      <c r="E105" s="10">
        <v>2309078.8</v>
      </c>
      <c r="F105" s="36">
        <v>2308776.67</v>
      </c>
      <c r="G105" s="58"/>
      <c r="H105" s="12">
        <f t="shared" si="13"/>
        <v>2308776.67</v>
      </c>
      <c r="I105" s="13">
        <f t="shared" si="12"/>
        <v>302.12999999988824</v>
      </c>
      <c r="J105" s="13">
        <f t="shared" si="14"/>
        <v>302.12999999988824</v>
      </c>
    </row>
    <row r="106" spans="1:10" ht="12.75">
      <c r="A106" s="8">
        <v>47</v>
      </c>
      <c r="B106" s="8" t="s">
        <v>20</v>
      </c>
      <c r="C106" s="60" t="s">
        <v>121</v>
      </c>
      <c r="D106" s="77" t="s">
        <v>122</v>
      </c>
      <c r="E106" s="10">
        <v>528979</v>
      </c>
      <c r="F106" s="73"/>
      <c r="G106" s="58"/>
      <c r="H106" s="12">
        <f t="shared" si="13"/>
        <v>0</v>
      </c>
      <c r="I106" s="13">
        <f t="shared" si="12"/>
        <v>528979</v>
      </c>
      <c r="J106" s="13">
        <f t="shared" si="14"/>
        <v>528979</v>
      </c>
    </row>
    <row r="107" spans="1:10" ht="12.75">
      <c r="A107" s="8">
        <v>48</v>
      </c>
      <c r="B107" s="8" t="s">
        <v>20</v>
      </c>
      <c r="C107" s="60" t="s">
        <v>123</v>
      </c>
      <c r="D107" s="77" t="s">
        <v>124</v>
      </c>
      <c r="E107" s="10">
        <v>410000</v>
      </c>
      <c r="F107" s="36">
        <v>406190.4</v>
      </c>
      <c r="G107" s="58"/>
      <c r="H107" s="12">
        <f t="shared" si="13"/>
        <v>406190.4</v>
      </c>
      <c r="I107" s="13">
        <f t="shared" si="12"/>
        <v>3809.5999999999767</v>
      </c>
      <c r="J107" s="13">
        <f t="shared" si="14"/>
        <v>3809.5999999999767</v>
      </c>
    </row>
    <row r="108" spans="1:10" ht="12.75">
      <c r="A108" s="8">
        <v>49</v>
      </c>
      <c r="B108" s="8" t="s">
        <v>20</v>
      </c>
      <c r="C108" s="60" t="s">
        <v>125</v>
      </c>
      <c r="D108" s="77" t="s">
        <v>126</v>
      </c>
      <c r="E108" s="10">
        <v>2180000</v>
      </c>
      <c r="F108" s="36"/>
      <c r="G108" s="58"/>
      <c r="H108" s="12">
        <f t="shared" si="13"/>
        <v>0</v>
      </c>
      <c r="I108" s="13">
        <f t="shared" si="12"/>
        <v>2180000</v>
      </c>
      <c r="J108" s="13">
        <f t="shared" si="14"/>
        <v>2180000</v>
      </c>
    </row>
    <row r="109" spans="1:10" ht="12.75">
      <c r="A109" s="8">
        <v>50</v>
      </c>
      <c r="B109" s="8" t="s">
        <v>20</v>
      </c>
      <c r="C109" s="60" t="s">
        <v>125</v>
      </c>
      <c r="D109" s="77" t="s">
        <v>127</v>
      </c>
      <c r="E109" s="10">
        <v>-84330.17</v>
      </c>
      <c r="F109" s="36"/>
      <c r="G109" s="58"/>
      <c r="H109" s="12">
        <f t="shared" si="13"/>
        <v>0</v>
      </c>
      <c r="I109" s="13">
        <f t="shared" si="12"/>
        <v>-84330.17</v>
      </c>
      <c r="J109" s="13">
        <f t="shared" si="14"/>
        <v>-84330.17</v>
      </c>
    </row>
    <row r="110" spans="1:10" ht="12.75">
      <c r="A110" s="8">
        <v>51</v>
      </c>
      <c r="B110" s="8" t="s">
        <v>20</v>
      </c>
      <c r="C110" s="60" t="s">
        <v>128</v>
      </c>
      <c r="D110" s="77" t="s">
        <v>129</v>
      </c>
      <c r="E110" s="10">
        <v>432935.74</v>
      </c>
      <c r="F110" s="36">
        <v>330372.7</v>
      </c>
      <c r="G110" s="58"/>
      <c r="H110" s="12">
        <f t="shared" si="13"/>
        <v>330372.7</v>
      </c>
      <c r="I110" s="13">
        <f t="shared" si="12"/>
        <v>102563.03999999998</v>
      </c>
      <c r="J110" s="13">
        <f t="shared" si="14"/>
        <v>102563.03999999998</v>
      </c>
    </row>
    <row r="111" spans="1:10" ht="12.75">
      <c r="A111" s="8">
        <v>52</v>
      </c>
      <c r="B111" s="8" t="s">
        <v>20</v>
      </c>
      <c r="C111" s="60" t="s">
        <v>128</v>
      </c>
      <c r="D111" s="77" t="s">
        <v>130</v>
      </c>
      <c r="E111" s="10">
        <v>-102563</v>
      </c>
      <c r="F111" s="36"/>
      <c r="G111" s="58"/>
      <c r="H111" s="12">
        <f t="shared" si="13"/>
        <v>0</v>
      </c>
      <c r="I111" s="13">
        <f t="shared" si="12"/>
        <v>-102563</v>
      </c>
      <c r="J111" s="13">
        <f t="shared" si="14"/>
        <v>-102563</v>
      </c>
    </row>
    <row r="112" spans="1:10" ht="12.75">
      <c r="A112" s="8">
        <v>53</v>
      </c>
      <c r="B112" s="8" t="s">
        <v>20</v>
      </c>
      <c r="C112" s="60" t="s">
        <v>131</v>
      </c>
      <c r="D112" s="77" t="s">
        <v>132</v>
      </c>
      <c r="E112" s="10">
        <v>130000</v>
      </c>
      <c r="F112" s="36"/>
      <c r="G112" s="58"/>
      <c r="H112" s="12">
        <f t="shared" si="13"/>
        <v>0</v>
      </c>
      <c r="I112" s="13">
        <f t="shared" si="12"/>
        <v>130000</v>
      </c>
      <c r="J112" s="13">
        <f t="shared" si="14"/>
        <v>130000</v>
      </c>
    </row>
    <row r="113" spans="1:10" ht="12.75">
      <c r="A113" s="8">
        <v>54</v>
      </c>
      <c r="B113" s="8" t="s">
        <v>20</v>
      </c>
      <c r="C113" s="60" t="s">
        <v>133</v>
      </c>
      <c r="D113" s="77" t="s">
        <v>134</v>
      </c>
      <c r="E113" s="10">
        <v>444000</v>
      </c>
      <c r="F113" s="36">
        <v>443805.39</v>
      </c>
      <c r="G113" s="58"/>
      <c r="H113" s="12">
        <f t="shared" si="13"/>
        <v>443805.39</v>
      </c>
      <c r="I113" s="13">
        <f t="shared" si="12"/>
        <v>194.60999999998603</v>
      </c>
      <c r="J113" s="13">
        <f t="shared" si="14"/>
        <v>194.60999999998603</v>
      </c>
    </row>
    <row r="114" spans="1:10" ht="12.75">
      <c r="A114" s="8">
        <v>55</v>
      </c>
      <c r="B114" s="8" t="s">
        <v>20</v>
      </c>
      <c r="C114" s="60" t="s">
        <v>133</v>
      </c>
      <c r="D114" s="77" t="s">
        <v>135</v>
      </c>
      <c r="E114" s="10">
        <v>600000</v>
      </c>
      <c r="F114" s="36">
        <v>360000</v>
      </c>
      <c r="G114" s="58"/>
      <c r="H114" s="12">
        <f t="shared" si="13"/>
        <v>360000</v>
      </c>
      <c r="I114" s="13">
        <f t="shared" si="12"/>
        <v>240000</v>
      </c>
      <c r="J114" s="13">
        <f t="shared" si="14"/>
        <v>240000</v>
      </c>
    </row>
    <row r="115" spans="1:10" ht="12.75">
      <c r="A115" s="8">
        <v>56</v>
      </c>
      <c r="B115" s="8" t="s">
        <v>20</v>
      </c>
      <c r="C115" s="60" t="s">
        <v>133</v>
      </c>
      <c r="D115" s="77" t="s">
        <v>136</v>
      </c>
      <c r="E115" s="10">
        <v>-209680.22</v>
      </c>
      <c r="F115" s="36"/>
      <c r="G115" s="58"/>
      <c r="H115" s="12">
        <f t="shared" si="13"/>
        <v>0</v>
      </c>
      <c r="I115" s="13">
        <f t="shared" si="12"/>
        <v>-209680.22</v>
      </c>
      <c r="J115" s="13">
        <f t="shared" si="14"/>
        <v>-209680.22</v>
      </c>
    </row>
    <row r="116" spans="1:10" ht="12.75">
      <c r="A116" s="8">
        <v>57</v>
      </c>
      <c r="B116" s="8" t="s">
        <v>20</v>
      </c>
      <c r="C116" s="60" t="s">
        <v>133</v>
      </c>
      <c r="D116" s="77" t="s">
        <v>137</v>
      </c>
      <c r="E116" s="10">
        <v>310000</v>
      </c>
      <c r="F116" s="36">
        <v>309305.41</v>
      </c>
      <c r="G116" s="58"/>
      <c r="H116" s="12">
        <f t="shared" si="13"/>
        <v>309305.41</v>
      </c>
      <c r="I116" s="13">
        <f t="shared" si="12"/>
        <v>694.5900000000256</v>
      </c>
      <c r="J116" s="13">
        <f t="shared" si="14"/>
        <v>694.5900000000256</v>
      </c>
    </row>
    <row r="117" spans="1:10" ht="12.75">
      <c r="A117" s="8">
        <v>58</v>
      </c>
      <c r="B117" s="8" t="s">
        <v>20</v>
      </c>
      <c r="C117" s="60" t="s">
        <v>138</v>
      </c>
      <c r="D117" s="77" t="s">
        <v>139</v>
      </c>
      <c r="E117" s="10">
        <v>700000</v>
      </c>
      <c r="F117" s="36">
        <v>688326.83</v>
      </c>
      <c r="G117" s="58"/>
      <c r="H117" s="12">
        <f t="shared" si="13"/>
        <v>688326.83</v>
      </c>
      <c r="I117" s="13">
        <f t="shared" si="12"/>
        <v>11673.170000000042</v>
      </c>
      <c r="J117" s="13">
        <f t="shared" si="14"/>
        <v>11673.170000000042</v>
      </c>
    </row>
    <row r="118" spans="1:10" ht="12.75">
      <c r="A118" s="8">
        <v>59</v>
      </c>
      <c r="B118" s="8" t="s">
        <v>20</v>
      </c>
      <c r="C118" s="60" t="s">
        <v>140</v>
      </c>
      <c r="D118" s="77" t="s">
        <v>141</v>
      </c>
      <c r="E118" s="10">
        <v>3705210</v>
      </c>
      <c r="F118" s="67">
        <v>3705210</v>
      </c>
      <c r="G118" s="58"/>
      <c r="H118" s="12">
        <f t="shared" si="13"/>
        <v>3705210</v>
      </c>
      <c r="I118" s="13">
        <f t="shared" si="12"/>
        <v>0</v>
      </c>
      <c r="J118" s="13">
        <f t="shared" si="14"/>
        <v>0</v>
      </c>
    </row>
    <row r="119" spans="1:10" ht="12.75">
      <c r="A119" s="8">
        <v>60</v>
      </c>
      <c r="B119" s="8" t="s">
        <v>20</v>
      </c>
      <c r="C119" s="60" t="s">
        <v>94</v>
      </c>
      <c r="D119" s="77" t="s">
        <v>98</v>
      </c>
      <c r="E119" s="10">
        <v>800000</v>
      </c>
      <c r="F119" s="36">
        <v>0</v>
      </c>
      <c r="G119" s="58"/>
      <c r="H119" s="12">
        <f t="shared" si="13"/>
        <v>0</v>
      </c>
      <c r="I119" s="13">
        <f t="shared" si="12"/>
        <v>800000</v>
      </c>
      <c r="J119" s="13">
        <f t="shared" si="14"/>
        <v>800000</v>
      </c>
    </row>
    <row r="120" spans="1:10" ht="12.75">
      <c r="A120" s="8"/>
      <c r="B120" s="8"/>
      <c r="C120" s="9"/>
      <c r="D120" s="9"/>
      <c r="E120" s="10"/>
      <c r="F120" s="10"/>
      <c r="G120" s="11"/>
      <c r="H120" s="12"/>
      <c r="I120" s="13"/>
      <c r="J120" s="13"/>
    </row>
    <row r="121" spans="1:10" ht="12.75">
      <c r="A121" s="8"/>
      <c r="B121" s="8"/>
      <c r="C121" s="9"/>
      <c r="D121" s="9"/>
      <c r="E121" s="10"/>
      <c r="F121" s="10"/>
      <c r="G121" s="11"/>
      <c r="H121" s="12"/>
      <c r="I121" s="13"/>
      <c r="J121" s="13"/>
    </row>
    <row r="122" spans="1:10" ht="12.75">
      <c r="A122" s="14"/>
      <c r="B122" s="14"/>
      <c r="C122" s="15" t="s">
        <v>19</v>
      </c>
      <c r="D122" s="16"/>
      <c r="E122" s="17">
        <f aca="true" t="shared" si="15" ref="E122:J122">SUM(E60:E119)</f>
        <v>64042059.160000004</v>
      </c>
      <c r="F122" s="17">
        <f t="shared" si="15"/>
        <v>55093875.64</v>
      </c>
      <c r="G122" s="17">
        <f t="shared" si="15"/>
        <v>374832.2</v>
      </c>
      <c r="H122" s="17">
        <f t="shared" si="15"/>
        <v>55468707.84</v>
      </c>
      <c r="I122" s="17">
        <f t="shared" si="15"/>
        <v>8948183.520000003</v>
      </c>
      <c r="J122" s="17">
        <f t="shared" si="15"/>
        <v>8573351.32</v>
      </c>
    </row>
    <row r="123" spans="1:10" s="20" customFormat="1" ht="12.75">
      <c r="A123" s="18"/>
      <c r="B123" s="18"/>
      <c r="C123" s="18" t="s">
        <v>19</v>
      </c>
      <c r="D123" s="19">
        <f aca="true" t="shared" si="16" ref="D123:J123">D14+D19+D24+D29+D34+D39+D44+D49+D54+D59+D122</f>
        <v>0</v>
      </c>
      <c r="E123" s="19">
        <f t="shared" si="16"/>
        <v>86069704.33000001</v>
      </c>
      <c r="F123" s="19">
        <f t="shared" si="16"/>
        <v>56297065.730000004</v>
      </c>
      <c r="G123" s="19">
        <f t="shared" si="16"/>
        <v>2374832.2</v>
      </c>
      <c r="H123" s="19">
        <f t="shared" si="16"/>
        <v>58671897.93000001</v>
      </c>
      <c r="I123" s="19">
        <f t="shared" si="16"/>
        <v>21569219.910000004</v>
      </c>
      <c r="J123" s="19">
        <f t="shared" si="16"/>
        <v>27397806.400000002</v>
      </c>
    </row>
    <row r="124" spans="1:9" s="20" customFormat="1" ht="12.75">
      <c r="A124" s="21"/>
      <c r="B124" s="21"/>
      <c r="C124" s="22"/>
      <c r="D124" s="22"/>
      <c r="E124" s="22"/>
      <c r="G124" s="23"/>
      <c r="H124" s="24"/>
      <c r="I124" s="24"/>
    </row>
    <row r="125" spans="1:9" s="20" customFormat="1" ht="12.75">
      <c r="A125" s="25"/>
      <c r="B125" s="25"/>
      <c r="C125" s="22"/>
      <c r="D125" s="22"/>
      <c r="E125" s="22"/>
      <c r="G125" s="23"/>
      <c r="H125" s="24"/>
      <c r="I125" s="24"/>
    </row>
    <row r="126" spans="1:9" s="20" customFormat="1" ht="12.75">
      <c r="A126" s="25"/>
      <c r="B126" s="25"/>
      <c r="C126" s="22"/>
      <c r="D126" s="22"/>
      <c r="E126" s="22"/>
      <c r="G126" s="23"/>
      <c r="H126" s="24"/>
      <c r="I126" s="24"/>
    </row>
    <row r="127" spans="1:9" ht="12.75">
      <c r="A127" s="26"/>
      <c r="B127" s="26"/>
      <c r="C127" s="27"/>
      <c r="D127" s="28"/>
      <c r="E127" s="28"/>
      <c r="F127" s="29"/>
      <c r="G127" s="24"/>
      <c r="H127" s="24"/>
      <c r="I127" s="24"/>
    </row>
  </sheetData>
  <sheetProtection selectLockedCells="1" selectUnlockedCells="1"/>
  <mergeCells count="7">
    <mergeCell ref="A1:E1"/>
    <mergeCell ref="F1:H1"/>
    <mergeCell ref="I1:J1"/>
    <mergeCell ref="A2:A3"/>
    <mergeCell ref="B2:B3"/>
    <mergeCell ref="C2:C3"/>
    <mergeCell ref="D2:D3"/>
  </mergeCells>
  <printOptions/>
  <pageMargins left="0.39375" right="0.2361111111111111" top="0.9840277777777777" bottom="0.9840277777777777" header="0.5118055555555555" footer="0.5118055555555555"/>
  <pageSetup horizontalDpi="300" verticalDpi="300" orientation="landscape" paperSize="8" scale="95" r:id="rId1"/>
  <headerFooter alignWithMargins="0">
    <oddHeader>&amp;L&amp;"Arial,Grassetto"Consuntivo al 31/12/2021
Dettaglio crediti c/capitale v/Regione - &amp;A&amp;CDati in Euro,00</oddHeader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60" zoomScalePageLayoutView="0" workbookViewId="0" topLeftCell="A1">
      <selection activeCell="C64" sqref="C64:C65"/>
    </sheetView>
  </sheetViews>
  <sheetFormatPr defaultColWidth="9.140625" defaultRowHeight="12.75"/>
  <cols>
    <col min="1" max="1" width="9.140625" style="30" customWidth="1"/>
    <col min="2" max="2" width="12.00390625" style="30" customWidth="1"/>
    <col min="3" max="8" width="18.28125" style="30" customWidth="1"/>
    <col min="9" max="16384" width="9.140625" style="30" customWidth="1"/>
  </cols>
  <sheetData>
    <row r="1" ht="15">
      <c r="B1" s="31" t="s">
        <v>21</v>
      </c>
    </row>
    <row r="3" spans="1:8" ht="12.75" customHeight="1">
      <c r="A3" s="78" t="s">
        <v>0</v>
      </c>
      <c r="B3" s="78"/>
      <c r="C3" s="78"/>
      <c r="D3" s="79" t="s">
        <v>1</v>
      </c>
      <c r="E3" s="79"/>
      <c r="F3" s="79"/>
      <c r="G3" s="80" t="s">
        <v>2</v>
      </c>
      <c r="H3" s="80"/>
    </row>
    <row r="4" spans="1:8" ht="59.25" customHeight="1">
      <c r="A4" s="82" t="s">
        <v>22</v>
      </c>
      <c r="B4" s="82" t="s">
        <v>23</v>
      </c>
      <c r="C4" s="32" t="s">
        <v>7</v>
      </c>
      <c r="D4" s="2" t="s">
        <v>8</v>
      </c>
      <c r="E4" s="3" t="s">
        <v>9</v>
      </c>
      <c r="F4" s="3" t="s">
        <v>10</v>
      </c>
      <c r="G4" s="4" t="s">
        <v>11</v>
      </c>
      <c r="H4" s="4" t="s">
        <v>12</v>
      </c>
    </row>
    <row r="5" spans="1:8" ht="12.75">
      <c r="A5" s="82"/>
      <c r="B5" s="82"/>
      <c r="C5" s="1" t="s">
        <v>13</v>
      </c>
      <c r="D5" s="6" t="s">
        <v>14</v>
      </c>
      <c r="E5" s="6" t="s">
        <v>15</v>
      </c>
      <c r="F5" s="6" t="s">
        <v>16</v>
      </c>
      <c r="G5" s="7" t="s">
        <v>17</v>
      </c>
      <c r="H5" s="7" t="s">
        <v>18</v>
      </c>
    </row>
    <row r="6" spans="1:8" ht="12.75">
      <c r="A6" s="33"/>
      <c r="B6" s="33">
        <v>2021</v>
      </c>
      <c r="C6" s="34">
        <f>'crediti c.capitale al 31.12.202'!E14</f>
        <v>8203418.690000001</v>
      </c>
      <c r="D6" s="34">
        <f>'crediti c.capitale al 31.12.202'!F14</f>
        <v>0</v>
      </c>
      <c r="E6" s="34">
        <f>'crediti c.capitale al 31.12.202'!G14</f>
        <v>0</v>
      </c>
      <c r="F6" s="34">
        <f>'crediti c.capitale al 31.12.202'!H14</f>
        <v>0</v>
      </c>
      <c r="G6" s="34">
        <f>'crediti c.capitale al 31.12.202'!I14</f>
        <v>0</v>
      </c>
      <c r="H6" s="34">
        <f>'crediti c.capitale al 31.12.202'!J14</f>
        <v>8203418.690000001</v>
      </c>
    </row>
    <row r="7" spans="1:8" ht="12.75">
      <c r="A7" s="35"/>
      <c r="B7" s="35">
        <v>2020</v>
      </c>
      <c r="C7" s="36">
        <f>'crediti c.capitale al 31.12.202'!E19</f>
        <v>2000000</v>
      </c>
      <c r="D7" s="36">
        <f>'crediti c.capitale al 31.12.202'!F19</f>
        <v>0</v>
      </c>
      <c r="E7" s="36">
        <f>'crediti c.capitale al 31.12.202'!G19</f>
        <v>2000000</v>
      </c>
      <c r="F7" s="36">
        <f>'crediti c.capitale al 31.12.202'!H19</f>
        <v>2000000</v>
      </c>
      <c r="G7" s="36">
        <f>'crediti c.capitale al 31.12.202'!I19</f>
        <v>2000000</v>
      </c>
      <c r="H7" s="36">
        <f>'crediti c.capitale al 31.12.202'!J19</f>
        <v>0</v>
      </c>
    </row>
    <row r="8" spans="1:8" ht="12.75">
      <c r="A8" s="35"/>
      <c r="B8" s="35">
        <v>2019</v>
      </c>
      <c r="C8" s="36">
        <f>'crediti c.capitale al 31.12.202'!E24</f>
        <v>3489926</v>
      </c>
      <c r="D8" s="36">
        <f>'crediti c.capitale al 31.12.202'!F24</f>
        <v>0</v>
      </c>
      <c r="E8" s="36">
        <f>'crediti c.capitale al 31.12.202'!G24</f>
        <v>0</v>
      </c>
      <c r="F8" s="36">
        <f>'crediti c.capitale al 31.12.202'!H24</f>
        <v>0</v>
      </c>
      <c r="G8" s="36">
        <f>'crediti c.capitale al 31.12.202'!I24</f>
        <v>3489926</v>
      </c>
      <c r="H8" s="36">
        <f>'crediti c.capitale al 31.12.202'!J24</f>
        <v>3489926</v>
      </c>
    </row>
    <row r="9" spans="1:8" ht="12.75">
      <c r="A9" s="35"/>
      <c r="B9" s="35">
        <v>2018</v>
      </c>
      <c r="C9" s="36">
        <f>'crediti c.capitale al 31.12.202'!E29</f>
        <v>0</v>
      </c>
      <c r="D9" s="36">
        <f>'crediti c.capitale al 31.12.202'!F29</f>
        <v>0</v>
      </c>
      <c r="E9" s="36">
        <f>'crediti c.capitale al 31.12.202'!G29</f>
        <v>0</v>
      </c>
      <c r="F9" s="36">
        <f>'crediti c.capitale al 31.12.202'!H29</f>
        <v>0</v>
      </c>
      <c r="G9" s="36">
        <f>'crediti c.capitale al 31.12.202'!I29</f>
        <v>0</v>
      </c>
      <c r="H9" s="36">
        <f>'crediti c.capitale al 31.12.202'!J29</f>
        <v>0</v>
      </c>
    </row>
    <row r="10" spans="1:8" ht="12.75">
      <c r="A10" s="35"/>
      <c r="B10" s="35">
        <v>2017</v>
      </c>
      <c r="C10" s="36">
        <f>'crediti c.capitale al 31.12.202'!E34</f>
        <v>0</v>
      </c>
      <c r="D10" s="36">
        <f>'crediti c.capitale al 31.12.202'!F34</f>
        <v>0</v>
      </c>
      <c r="E10" s="36">
        <f>'crediti c.capitale al 31.12.202'!G34</f>
        <v>0</v>
      </c>
      <c r="F10" s="36">
        <f>'crediti c.capitale al 31.12.202'!H34</f>
        <v>0</v>
      </c>
      <c r="G10" s="36">
        <f>'crediti c.capitale al 31.12.202'!I34</f>
        <v>0</v>
      </c>
      <c r="H10" s="36">
        <f>'crediti c.capitale al 31.12.202'!J34</f>
        <v>0</v>
      </c>
    </row>
    <row r="11" spans="1:8" ht="12.75">
      <c r="A11" s="35"/>
      <c r="B11" s="35">
        <v>2016</v>
      </c>
      <c r="C11" s="36">
        <f>'crediti c.capitale al 31.12.202'!E39</f>
        <v>536510.39</v>
      </c>
      <c r="D11" s="36">
        <f>'crediti c.capitale al 31.12.202'!F39</f>
        <v>0</v>
      </c>
      <c r="E11" s="36">
        <f>'crediti c.capitale al 31.12.202'!G39</f>
        <v>0</v>
      </c>
      <c r="F11" s="36">
        <f>'crediti c.capitale al 31.12.202'!H39</f>
        <v>0</v>
      </c>
      <c r="G11" s="36">
        <f>'crediti c.capitale al 31.12.202'!I39</f>
        <v>536510.39</v>
      </c>
      <c r="H11" s="36">
        <f>'crediti c.capitale al 31.12.202'!J39</f>
        <v>536510.39</v>
      </c>
    </row>
    <row r="12" spans="1:8" ht="12.75">
      <c r="A12" s="35"/>
      <c r="B12" s="35">
        <v>2015</v>
      </c>
      <c r="C12" s="36">
        <f>'crediti c.capitale al 31.12.202'!E44</f>
        <v>0</v>
      </c>
      <c r="D12" s="36">
        <f>'crediti c.capitale al 31.12.202'!F44</f>
        <v>0</v>
      </c>
      <c r="E12" s="36">
        <f>'crediti c.capitale al 31.12.202'!G44</f>
        <v>0</v>
      </c>
      <c r="F12" s="36">
        <f>'crediti c.capitale al 31.12.202'!H44</f>
        <v>0</v>
      </c>
      <c r="G12" s="36">
        <f>'crediti c.capitale al 31.12.202'!I44</f>
        <v>0</v>
      </c>
      <c r="H12" s="36">
        <f>'crediti c.capitale al 31.12.202'!J44</f>
        <v>0</v>
      </c>
    </row>
    <row r="13" spans="1:8" ht="12.75">
      <c r="A13" s="35"/>
      <c r="B13" s="35">
        <v>2014</v>
      </c>
      <c r="C13" s="36">
        <f>'crediti c.capitale al 31.12.202'!E49</f>
        <v>0</v>
      </c>
      <c r="D13" s="36">
        <f>'crediti c.capitale al 31.12.202'!F49</f>
        <v>0</v>
      </c>
      <c r="E13" s="36">
        <f>'crediti c.capitale al 31.12.202'!G49</f>
        <v>0</v>
      </c>
      <c r="F13" s="36">
        <f>'crediti c.capitale al 31.12.202'!H49</f>
        <v>0</v>
      </c>
      <c r="G13" s="36">
        <f>'crediti c.capitale al 31.12.202'!I49</f>
        <v>0</v>
      </c>
      <c r="H13" s="36">
        <f>'crediti c.capitale al 31.12.202'!J49</f>
        <v>0</v>
      </c>
    </row>
    <row r="14" spans="1:8" ht="12.75">
      <c r="A14" s="35"/>
      <c r="B14" s="35">
        <v>2013</v>
      </c>
      <c r="C14" s="36">
        <f>'crediti c.capitale al 31.12.202'!E54</f>
        <v>6611520.8</v>
      </c>
      <c r="D14" s="36">
        <f>'crediti c.capitale al 31.12.202'!F54</f>
        <v>16920.8</v>
      </c>
      <c r="E14" s="36">
        <f>'crediti c.capitale al 31.12.202'!G54</f>
        <v>0</v>
      </c>
      <c r="F14" s="36">
        <f>'crediti c.capitale al 31.12.202'!H54</f>
        <v>16920.8</v>
      </c>
      <c r="G14" s="36">
        <f>'crediti c.capitale al 31.12.202'!I54</f>
        <v>6594600</v>
      </c>
      <c r="H14" s="36">
        <f>'crediti c.capitale al 31.12.202'!J54</f>
        <v>6594600</v>
      </c>
    </row>
    <row r="15" spans="1:8" ht="12.75">
      <c r="A15" s="35"/>
      <c r="B15" s="35">
        <v>2012</v>
      </c>
      <c r="C15" s="36">
        <f>'crediti c.capitale al 31.12.202'!E59</f>
        <v>1186269.29</v>
      </c>
      <c r="D15" s="36">
        <f>'crediti c.capitale al 31.12.202'!F59</f>
        <v>1186269.29</v>
      </c>
      <c r="E15" s="36">
        <f>'crediti c.capitale al 31.12.202'!G59</f>
        <v>0</v>
      </c>
      <c r="F15" s="36">
        <f>'crediti c.capitale al 31.12.202'!H59</f>
        <v>1186269.29</v>
      </c>
      <c r="G15" s="36">
        <f>'crediti c.capitale al 31.12.202'!I59</f>
        <v>0</v>
      </c>
      <c r="H15" s="36">
        <f>'crediti c.capitale al 31.12.202'!J59</f>
        <v>0</v>
      </c>
    </row>
    <row r="16" spans="1:8" ht="12.75">
      <c r="A16" s="35"/>
      <c r="B16" s="35" t="s">
        <v>20</v>
      </c>
      <c r="C16" s="36">
        <f>'crediti c.capitale al 31.12.202'!E122</f>
        <v>64042059.160000004</v>
      </c>
      <c r="D16" s="36">
        <f>'crediti c.capitale al 31.12.202'!F122</f>
        <v>55093875.64</v>
      </c>
      <c r="E16" s="36">
        <f>'crediti c.capitale al 31.12.202'!G122</f>
        <v>374832.2</v>
      </c>
      <c r="F16" s="36">
        <f>'crediti c.capitale al 31.12.202'!H122</f>
        <v>55468707.84</v>
      </c>
      <c r="G16" s="36">
        <f>'crediti c.capitale al 31.12.202'!I122</f>
        <v>8948183.520000003</v>
      </c>
      <c r="H16" s="36">
        <f>'crediti c.capitale al 31.12.202'!J122</f>
        <v>8573351.32</v>
      </c>
    </row>
    <row r="17" spans="1:8" ht="12.75">
      <c r="A17" s="37"/>
      <c r="B17" s="38" t="s">
        <v>19</v>
      </c>
      <c r="C17" s="39">
        <f>'crediti c.capitale al 31.12.202'!E123</f>
        <v>86069704.33000001</v>
      </c>
      <c r="D17" s="39">
        <f>'crediti c.capitale al 31.12.202'!F123</f>
        <v>56297065.730000004</v>
      </c>
      <c r="E17" s="39">
        <f>'crediti c.capitale al 31.12.202'!G123</f>
        <v>2374832.2</v>
      </c>
      <c r="F17" s="39">
        <f>'crediti c.capitale al 31.12.202'!H123</f>
        <v>58671897.93000001</v>
      </c>
      <c r="G17" s="39">
        <f>'crediti c.capitale al 31.12.202'!I123</f>
        <v>21569219.910000004</v>
      </c>
      <c r="H17" s="39">
        <f>'crediti c.capitale al 31.12.202'!J123</f>
        <v>27397806.400000002</v>
      </c>
    </row>
    <row r="18" spans="2:7" ht="12.75">
      <c r="B18" s="40"/>
      <c r="C18" s="41"/>
      <c r="D18" s="42"/>
      <c r="E18" s="42"/>
      <c r="F18" s="42"/>
      <c r="G18" s="42"/>
    </row>
    <row r="19" spans="2:7" s="43" customFormat="1" ht="12.75">
      <c r="B19" s="44"/>
      <c r="C19" s="45"/>
      <c r="E19" s="23"/>
      <c r="F19" s="46"/>
      <c r="G19" s="42"/>
    </row>
    <row r="20" spans="2:7" s="43" customFormat="1" ht="12.75">
      <c r="B20" s="40"/>
      <c r="C20" s="45"/>
      <c r="E20" s="23"/>
      <c r="F20" s="46"/>
      <c r="G20" s="46"/>
    </row>
    <row r="21" spans="2:7" s="43" customFormat="1" ht="15.75">
      <c r="B21" s="47" t="s">
        <v>24</v>
      </c>
      <c r="C21" s="45"/>
      <c r="E21" s="23"/>
      <c r="F21" s="46"/>
      <c r="G21" s="46"/>
    </row>
    <row r="22" spans="2:7" s="43" customFormat="1" ht="12.75">
      <c r="B22" s="44"/>
      <c r="C22" s="45"/>
      <c r="E22" s="23"/>
      <c r="F22" s="46"/>
      <c r="G22" s="46"/>
    </row>
    <row r="23" spans="2:8" ht="12.75">
      <c r="B23" s="48">
        <v>1220102</v>
      </c>
      <c r="C23" s="49" t="s">
        <v>25</v>
      </c>
      <c r="D23" s="49"/>
      <c r="E23" s="50"/>
      <c r="F23" s="51"/>
      <c r="G23" s="52">
        <v>21569219.91</v>
      </c>
      <c r="H23" s="52">
        <v>27397806.4</v>
      </c>
    </row>
    <row r="24" spans="2:8" ht="12.75">
      <c r="B24"/>
      <c r="C24"/>
      <c r="D24"/>
      <c r="G24"/>
      <c r="H24"/>
    </row>
    <row r="25" spans="2:8" ht="12.75">
      <c r="B25" s="53"/>
      <c r="C25" s="54" t="s">
        <v>26</v>
      </c>
      <c r="D25" s="55"/>
      <c r="E25" s="55"/>
      <c r="F25" s="55"/>
      <c r="G25" s="56">
        <f>G17-G23</f>
        <v>0</v>
      </c>
      <c r="H25" s="56">
        <f>H17-H23</f>
        <v>0</v>
      </c>
    </row>
    <row r="29" spans="2:3" ht="12.75">
      <c r="B29" s="57"/>
      <c r="C29" s="30" t="s">
        <v>27</v>
      </c>
    </row>
  </sheetData>
  <sheetProtection selectLockedCells="1" selectUnlockedCells="1"/>
  <mergeCells count="5">
    <mergeCell ref="A3:C3"/>
    <mergeCell ref="D3:F3"/>
    <mergeCell ref="G3:H3"/>
    <mergeCell ref="A4:A5"/>
    <mergeCell ref="B4:B5"/>
  </mergeCells>
  <printOptions/>
  <pageMargins left="0.39375" right="0.2361111111111111" top="0.9840277777777777" bottom="0.9840277777777777" header="0.5118055555555555" footer="0.5118055555555555"/>
  <pageSetup horizontalDpi="600" verticalDpi="600" orientation="landscape" paperSize="9" scale="95" r:id="rId1"/>
  <headerFooter alignWithMargins="0">
    <oddHeader>&amp;L&amp;"Arial,Grassetto"Consuntivo al 31/12/2020
Dettaglio crediti c/capitale v/Regione - &amp;A&amp;CDati in Euro,00</oddHeader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FARA</dc:creator>
  <cp:keywords/>
  <dc:description/>
  <cp:lastModifiedBy>Fara Giovanni</cp:lastModifiedBy>
  <cp:lastPrinted>2022-09-27T11:44:14Z</cp:lastPrinted>
  <dcterms:created xsi:type="dcterms:W3CDTF">2022-09-27T11:43:19Z</dcterms:created>
  <dcterms:modified xsi:type="dcterms:W3CDTF">2022-09-27T11:44:24Z</dcterms:modified>
  <cp:category/>
  <cp:version/>
  <cp:contentType/>
  <cp:contentStatus/>
</cp:coreProperties>
</file>